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9320" windowHeight="1116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<sst xmlns="http://schemas.openxmlformats.org/spreadsheetml/2006/main" count="407" uniqueCount="370">
  <si>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</si>
  <si>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</si>
  <si>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</si>
  <si>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</si>
  <si>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</si>
  <si>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</si>
  <si>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</si>
  <si>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</si>
  <si>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</si>
  <si>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</si>
  <si>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</si>
  <si>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</si>
  <si>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</si>
  <si>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</si>
  <si>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</si>
  <si>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</si>
  <si>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</si>
  <si>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</si>
  <si>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</si>
  <si>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</si>
  <si>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</si>
  <si>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</si>
  <si>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</si>
  <si>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</si>
  <si>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</si>
  <si>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</si>
  <si>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</si>
  <si>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</si>
  <si>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</si>
  <si>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</si>
  <si>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</si>
  <si>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</si>
  <si>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</si>
  <si>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</si>
  <si>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</si>
  <si>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</si>
  <si>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</si>
  <si>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</si>
  <si>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</si>
  <si>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</si>
  <si>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</si>
  <si>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</si>
  <si>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</si>
  <si>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</si>
  <si>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</si>
  <si>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</si>
  <si>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</si>
  <si>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</si>
  <si>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</si>
  <si>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</si>
  <si>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</si>
  <si>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</si>
  <si>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</si>
  <si>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</si>
  <si>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</si>
  <si>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</si>
  <si>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</si>
  <si>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</si>
  <si>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</si>
  <si>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</si>
  <si>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</si>
  <si>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</si>
  <si>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</si>
  <si>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</si>
  <si>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</si>
  <si>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</si>
  <si>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</si>
  <si>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</si>
  <si>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</si>
  <si>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</si>
  <si>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</si>
  <si>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</si>
  <si>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</si>
  <si>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</si>
  <si>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</si>
  <si>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</si>
  <si>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</si>
  <si>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</si>
  <si>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</si>
  <si>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</si>
  <si>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</si>
  <si>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</si>
  <si>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</si>
  <si>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</si>
  <si>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</si>
  <si>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</si>
  <si>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</si>
  <si>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</si>
  <si>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</si>
  <si>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</si>
  <si>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</si>
  <si>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</si>
  <si>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</si>
  <si>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</si>
  <si>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</si>
  <si>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</si>
  <si>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</si>
  <si>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</si>
  <si>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</si>
  <si>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</si>
  <si>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</si>
  <si>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</si>
  <si>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</si>
  <si>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</si>
  <si>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</si>
  <si>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</si>
  <si>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</si>
  <si>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</si>
  <si>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</si>
  <si>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</si>
  <si>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</si>
  <si>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</si>
  <si>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</si>
  <si>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</si>
  <si>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</si>
  <si>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</si>
  <si>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</si>
  <si>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</si>
  <si>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</si>
  <si>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</si>
  <si>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</si>
  <si>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</si>
  <si>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</si>
  <si>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</si>
  <si>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</si>
  <si>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</si>
  <si>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</si>
  <si>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</si>
  <si>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</si>
  <si>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</si>
  <si>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</si>
  <si>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</si>
  <si>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</si>
  <si>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</si>
  <si>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</si>
  <si>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</si>
  <si>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</si>
  <si>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</si>
  <si>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</si>
  <si>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</si>
  <si>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</si>
  <si>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</si>
  <si>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</si>
  <si>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</si>
  <si>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</si>
  <si>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</si>
  <si>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</si>
  <si>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</si>
  <si>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</si>
  <si>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</si>
  <si>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</si>
  <si>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</si>
  <si>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</si>
  <si>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</si>
  <si>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</si>
  <si>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</si>
  <si>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</si>
  <si>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</si>
  <si>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</si>
  <si>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</si>
  <si>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</si>
  <si>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</si>
  <si>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</si>
  <si>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</si>
  <si>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</si>
  <si>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</si>
  <si>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</si>
  <si>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</si>
  <si>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</si>
  <si>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</si>
  <si>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</si>
  <si>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</si>
  <si>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</si>
  <si>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</si>
  <si>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</si>
  <si>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</si>
  <si>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</si>
  <si>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</si>
  <si>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</si>
  <si>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</si>
  <si>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</si>
  <si>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</si>
  <si>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</si>
  <si>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</si>
  <si>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</si>
  <si>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</si>
  <si>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</si>
  <si>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</si>
  <si>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</si>
  <si>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</si>
  <si>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</si>
  <si>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</si>
  <si>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</si>
  <si>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</si>
  <si>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</si>
  <si>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</si>
  <si>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</si>
  <si>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</si>
  <si>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</si>
  <si>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</si>
  <si>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</si>
  <si>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</si>
  <si>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</si>
  <si>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</si>
  <si>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</si>
  <si>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</si>
  <si>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</si>
  <si>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</si>
  <si>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</si>
  <si>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</si>
  <si>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</si>
  <si>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</si>
  <si>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</si>
  <si>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</si>
  <si>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</si>
  <si>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</si>
  <si>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</si>
  <si>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</si>
  <si>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</si>
  <si>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</si>
  <si>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</si>
  <si>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</si>
  <si>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</si>
  <si>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</si>
  <si>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</si>
  <si>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</si>
  <si>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</si>
  <si>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</si>
  <si>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</si>
  <si>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</si>
  <si>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</si>
  <si>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</si>
  <si>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</si>
  <si>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</si>
  <si>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</si>
  <si>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</si>
  <si>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</si>
  <si>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</si>
  <si>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</si>
  <si>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</si>
  <si>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</si>
  <si>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</si>
  <si>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</si>
  <si>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</si>
  <si>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</si>
  <si>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</si>
  <si>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</si>
  <si>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</si>
  <si>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</si>
  <si>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</si>
  <si>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</si>
  <si>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</si>
  <si>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</si>
  <si>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</si>
  <si>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</si>
  <si>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</si>
  <si>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</si>
  <si>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</si>
  <si>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</si>
  <si>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</si>
  <si>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</si>
  <si>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</si>
  <si>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</si>
  <si>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</si>
  <si>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</si>
  <si>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</si>
  <si>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</si>
  <si>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</si>
  <si>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</si>
  <si>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</si>
  <si>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</si>
  <si>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</si>
  <si>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</si>
  <si>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</si>
  <si>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</si>
  <si>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</si>
  <si>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</si>
  <si>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</si>
  <si>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</si>
  <si>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</si>
  <si>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</si>
  <si>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</si>
  <si>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</si>
  <si>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</si>
  <si>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</si>
  <si>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</si>
  <si>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</si>
  <si>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</si>
  <si>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</si>
  <si>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</si>
  <si>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</si>
  <si>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</si>
  <si>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</si>
  <si>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</si>
  <si>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</si>
  <si>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</si>
  <si>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</si>
  <si>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</si>
  <si>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</si>
  <si>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</si>
  <si>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</si>
  <si>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</si>
  <si>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</si>
  <si>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</si>
  <si>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</si>
  <si>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</si>
  <si>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</si>
  <si>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</si>
  <si>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</si>
  <si>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</si>
  <si>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</si>
  <si>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</si>
  <si>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</si>
  <si>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</si>
  <si>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</si>
  <si>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</si>
  <si>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</si>
  <si>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</si>
  <si>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</si>
  <si>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</si>
  <si>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</si>
  <si>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</si>
  <si>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</si>
  <si>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</si>
  <si>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</si>
  <si>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</si>
  <si>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</si>
  <si>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</si>
  <si>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</si>
  <si>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</si>
  <si>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</si>
  <si>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</si>
  <si>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</si>
  <si>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</si>
  <si>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</si>
  <si>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</si>
  <si>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</si>
  <si>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</si>
  <si>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</si>
  <si>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</si>
  <si>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</si>
  <si>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</si>
  <si>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</si>
  <si>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</si>
  <si>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</si>
  <si>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</si>
  <si>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</si>
  <si>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</si>
  <si>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</si>
  <si>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</si>
  <si>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</si>
  <si>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</si>
  <si>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</si>
  <si>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</si>
  <si>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</si>
  <si>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</si>
  <si>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</si>
  <si>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</si>
  <si>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</si>
  <si>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</si>
  <si>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</si>
  <si>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</si>
  <si>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</si>
  <si>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Transferuri din bugetul fondului national unic de asigurări sociale de sănătate către unitățile sanitare pentru acoperirea creșterilor salariale</t>
  </si>
  <si>
    <t>66.05.51</t>
  </si>
  <si>
    <t>66.05.51.01</t>
  </si>
  <si>
    <t>66.05.51.01.66</t>
  </si>
  <si>
    <t>CONT DE EXECUTIE VENITURI SEPTEMBRIE  2016</t>
  </si>
  <si>
    <t>CONT DE EXECUTIE CHELTUIELI SEPTEMBRIE  2016</t>
  </si>
  <si>
    <t xml:space="preserve">    ~  cost volum-rezultat</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</si>
</sst>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0" fontId="0" fillId="0" borderId="0" xfId="0" applyFont="1" applyFill="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0" fontId="30" fillId="0"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118"/>
  <sheetViews>
    <sheetView zoomScalePageLayoutView="0" workbookViewId="0" topLeftCell="A1">
      <pane xSplit="3" ySplit="6" topLeftCell="E7" activePane="bottomRight" state="frozen"/>
      <selection pane="topLeft" activeCell="D37" sqref="D37"/>
      <selection pane="topRight" activeCell="D37" sqref="D37"/>
      <selection pane="bottomLeft" activeCell="D37" sqref="D37"/>
      <selection pane="bottomRight" activeCell="P15" sqref="P15"/>
    </sheetView>
  </sheetViews>
  <sheetFormatPr defaultColWidth="9.140625" defaultRowHeight="12.75"/>
  <cols>
    <col min="1" max="1" width="10.28125" style="1" bestFit="1" customWidth="1"/>
    <col min="2" max="2" width="57.57421875" style="9" customWidth="1"/>
    <col min="3" max="3" width="14.00390625" style="30" customWidth="1"/>
    <col min="4" max="4" width="11.28125" style="30" bestFit="1" customWidth="1"/>
    <col min="5" max="6" width="18.00390625" style="9" customWidth="1"/>
    <col min="7" max="16384" width="9.140625" style="9" customWidth="1"/>
  </cols>
  <sheetData>
    <row r="1" spans="2:4" ht="18.75">
      <c r="B1" s="15" t="s">
        <v>367</v>
      </c>
      <c r="C1" s="16"/>
      <c r="D1" s="16"/>
    </row>
    <row r="2" spans="2:4" ht="17.25" customHeight="1">
      <c r="B2" s="17"/>
      <c r="C2" s="16"/>
      <c r="D2" s="16"/>
    </row>
    <row r="3" spans="1:6" ht="12.75">
      <c r="A3" s="4"/>
      <c r="B3" s="18"/>
      <c r="C3" s="2"/>
      <c r="D3" s="2"/>
      <c r="E3" s="2"/>
      <c r="F3" s="2"/>
    </row>
    <row r="4" spans="2:6" ht="12.75" customHeight="1">
      <c r="B4" s="3"/>
      <c r="C4" s="20"/>
      <c r="D4" s="20"/>
      <c r="E4" s="2"/>
      <c r="F4" s="21" t="s">
        <v>0</v>
      </c>
    </row>
    <row r="5" spans="1:6" s="23" customFormat="1" ht="76.5">
      <c r="A5" s="31" t="s">
        <v>1</v>
      </c>
      <c r="B5" s="31" t="s">
        <v>2</v>
      </c>
      <c r="C5" s="31" t="s">
        <v>3</v>
      </c>
      <c r="D5" s="32" t="s">
        <v>4</v>
      </c>
      <c r="E5" s="31" t="s">
        <v>5</v>
      </c>
      <c r="F5" s="31" t="s">
        <v>6</v>
      </c>
    </row>
    <row r="6" spans="1:6" s="25" customFormat="1" ht="12.75">
      <c r="A6" s="33"/>
      <c r="B6" s="34"/>
      <c r="C6" s="52">
        <v>1</v>
      </c>
      <c r="D6" s="33" t="s">
        <v>140</v>
      </c>
      <c r="E6" s="52">
        <v>2</v>
      </c>
      <c r="F6" s="33" t="s">
        <v>7</v>
      </c>
    </row>
    <row r="7" spans="1:6" ht="12.75">
      <c r="A7" s="35" t="s">
        <v>8</v>
      </c>
      <c r="B7" s="36" t="s">
        <v>9</v>
      </c>
      <c r="C7" s="37">
        <f>+C8+C54</f>
        <v>278059.2</v>
      </c>
      <c r="D7" s="37">
        <f>+D8+D54</f>
        <v>209836.45</v>
      </c>
      <c r="E7" s="37">
        <f>+E8+E54</f>
        <v>167608.80000000002</v>
      </c>
      <c r="F7" s="37">
        <f>+F8+F54</f>
        <v>18631.58</v>
      </c>
    </row>
    <row r="8" spans="1:6" ht="12.75">
      <c r="A8" s="35" t="s">
        <v>10</v>
      </c>
      <c r="B8" s="36" t="s">
        <v>11</v>
      </c>
      <c r="C8" s="37">
        <f>+C13+C41+C9</f>
        <v>254513</v>
      </c>
      <c r="D8" s="37">
        <f>+D13+D41+D9</f>
        <v>187792</v>
      </c>
      <c r="E8" s="37">
        <f>+E13+E41+E9</f>
        <v>164631.78000000003</v>
      </c>
      <c r="F8" s="37">
        <f>+F13+F41+F9</f>
        <v>18218.15</v>
      </c>
    </row>
    <row r="9" spans="1:6" ht="12.75">
      <c r="A9" s="35" t="s">
        <v>12</v>
      </c>
      <c r="B9" s="36" t="s">
        <v>13</v>
      </c>
      <c r="C9" s="37">
        <f>+C10+C11+C12</f>
        <v>1219</v>
      </c>
      <c r="D9" s="37">
        <f>+D10+D11+D12</f>
        <v>884</v>
      </c>
      <c r="E9" s="37">
        <f>+E10+E11+E12</f>
        <v>207.82</v>
      </c>
      <c r="F9" s="37">
        <f>+F10+F11+F12</f>
        <v>0</v>
      </c>
    </row>
    <row r="10" spans="1:6" ht="38.25">
      <c r="A10" s="35" t="s">
        <v>14</v>
      </c>
      <c r="B10" s="36" t="s">
        <v>15</v>
      </c>
      <c r="C10" s="37">
        <v>1219</v>
      </c>
      <c r="D10" s="38">
        <v>884</v>
      </c>
      <c r="E10" s="37">
        <v>207.82</v>
      </c>
      <c r="F10" s="37">
        <v>0</v>
      </c>
    </row>
    <row r="11" spans="1:6" ht="38.25">
      <c r="A11" s="35" t="s">
        <v>16</v>
      </c>
      <c r="B11" s="36" t="s">
        <v>17</v>
      </c>
      <c r="C11" s="37">
        <v>0</v>
      </c>
      <c r="D11" s="38">
        <v>0</v>
      </c>
      <c r="E11" s="37">
        <v>0</v>
      </c>
      <c r="F11" s="37">
        <v>0</v>
      </c>
    </row>
    <row r="12" spans="1:6" ht="25.5">
      <c r="A12" s="35"/>
      <c r="B12" s="104" t="s">
        <v>345</v>
      </c>
      <c r="C12" s="37">
        <v>0</v>
      </c>
      <c r="D12" s="38">
        <v>0</v>
      </c>
      <c r="E12" s="37">
        <v>0</v>
      </c>
      <c r="F12" s="37">
        <v>0</v>
      </c>
    </row>
    <row r="13" spans="1:6" ht="12.75">
      <c r="A13" s="35" t="s">
        <v>18</v>
      </c>
      <c r="B13" s="36" t="s">
        <v>19</v>
      </c>
      <c r="C13" s="37">
        <f>+C14+C22</f>
        <v>250360</v>
      </c>
      <c r="D13" s="37">
        <f>+D14+D22</f>
        <v>184569</v>
      </c>
      <c r="E13" s="37">
        <f>+E14+E22</f>
        <v>162043.01</v>
      </c>
      <c r="F13" s="37">
        <f>+F14+F22</f>
        <v>18157.06</v>
      </c>
    </row>
    <row r="14" spans="1:6" ht="12.75">
      <c r="A14" s="35" t="s">
        <v>20</v>
      </c>
      <c r="B14" s="36" t="s">
        <v>21</v>
      </c>
      <c r="C14" s="37">
        <f>+C15</f>
        <v>114080</v>
      </c>
      <c r="D14" s="37">
        <f>+D15</f>
        <v>84095</v>
      </c>
      <c r="E14" s="37">
        <f>+E15</f>
        <v>73185.79999999999</v>
      </c>
      <c r="F14" s="37">
        <f>+F15</f>
        <v>8154.62</v>
      </c>
    </row>
    <row r="15" spans="1:6" ht="25.5">
      <c r="A15" s="35" t="s">
        <v>22</v>
      </c>
      <c r="B15" s="36" t="s">
        <v>23</v>
      </c>
      <c r="C15" s="37">
        <f>C16+C17+C19+C20+C21+C18</f>
        <v>114080</v>
      </c>
      <c r="D15" s="37">
        <f>D16+D17+D19+D20+D21+D18</f>
        <v>84095</v>
      </c>
      <c r="E15" s="37">
        <f>E16+E17+E19+E20+E21+E18</f>
        <v>73185.79999999999</v>
      </c>
      <c r="F15" s="37">
        <f>F16+F17+F19+F20+F21+F18</f>
        <v>8154.62</v>
      </c>
    </row>
    <row r="16" spans="1:6" ht="25.5">
      <c r="A16" s="39" t="s">
        <v>24</v>
      </c>
      <c r="B16" s="40" t="s">
        <v>25</v>
      </c>
      <c r="C16" s="37">
        <v>98111</v>
      </c>
      <c r="D16" s="38">
        <v>72223</v>
      </c>
      <c r="E16" s="38">
        <v>62461.71</v>
      </c>
      <c r="F16" s="38">
        <v>6847.79</v>
      </c>
    </row>
    <row r="17" spans="1:6" ht="25.5">
      <c r="A17" s="39" t="s">
        <v>26</v>
      </c>
      <c r="B17" s="40" t="s">
        <v>27</v>
      </c>
      <c r="C17" s="37">
        <v>500</v>
      </c>
      <c r="D17" s="38">
        <v>423</v>
      </c>
      <c r="E17" s="38">
        <v>340</v>
      </c>
      <c r="F17" s="38">
        <v>39.53</v>
      </c>
    </row>
    <row r="18" spans="1:6" ht="12.75">
      <c r="A18" s="39" t="s">
        <v>28</v>
      </c>
      <c r="B18" s="40" t="s">
        <v>29</v>
      </c>
      <c r="C18" s="37">
        <v>0</v>
      </c>
      <c r="D18" s="38">
        <v>0</v>
      </c>
      <c r="E18" s="38">
        <v>0</v>
      </c>
      <c r="F18" s="38">
        <v>0</v>
      </c>
    </row>
    <row r="19" spans="1:6" ht="25.5">
      <c r="A19" s="39" t="s">
        <v>30</v>
      </c>
      <c r="B19" s="40" t="s">
        <v>31</v>
      </c>
      <c r="C19" s="37">
        <v>15459</v>
      </c>
      <c r="D19" s="38">
        <v>11449</v>
      </c>
      <c r="E19" s="38">
        <v>10384.19</v>
      </c>
      <c r="F19" s="38">
        <v>1267.3</v>
      </c>
    </row>
    <row r="20" spans="1:6" ht="25.5">
      <c r="A20" s="39" t="s">
        <v>32</v>
      </c>
      <c r="B20" s="40" t="s">
        <v>33</v>
      </c>
      <c r="C20" s="37">
        <v>5</v>
      </c>
      <c r="D20" s="38">
        <v>0</v>
      </c>
      <c r="E20" s="38">
        <v>-0.08</v>
      </c>
      <c r="F20" s="38">
        <v>0</v>
      </c>
    </row>
    <row r="21" spans="1:6" ht="43.5" customHeight="1">
      <c r="A21" s="39" t="s">
        <v>34</v>
      </c>
      <c r="B21" s="41" t="s">
        <v>35</v>
      </c>
      <c r="C21" s="37">
        <v>5</v>
      </c>
      <c r="D21" s="38">
        <v>0</v>
      </c>
      <c r="E21" s="38">
        <v>-0.02</v>
      </c>
      <c r="F21" s="38">
        <v>0</v>
      </c>
    </row>
    <row r="22" spans="1:6" ht="12.75">
      <c r="A22" s="35" t="s">
        <v>36</v>
      </c>
      <c r="B22" s="36" t="s">
        <v>37</v>
      </c>
      <c r="C22" s="37">
        <f>C23+C29+C40+C30+C31+C32+C33+C34+C35+C36+C37+C38+C39</f>
        <v>136280</v>
      </c>
      <c r="D22" s="37">
        <f>D23+D29+D40+D30+D31+D32+D33+D34+D35+D36+D37+D38+D39</f>
        <v>100474</v>
      </c>
      <c r="E22" s="37">
        <f>E23+E29+E40+E30+E31+E32+E33+E34+E35+E36+E37+E38+E39</f>
        <v>88857.21</v>
      </c>
      <c r="F22" s="37">
        <f>F23+F29+F40+F30+F31+F32+F33+F34+F35+F36+F37+F38+F39</f>
        <v>10002.44</v>
      </c>
    </row>
    <row r="23" spans="1:6" ht="25.5">
      <c r="A23" s="35" t="s">
        <v>38</v>
      </c>
      <c r="B23" s="36" t="s">
        <v>39</v>
      </c>
      <c r="C23" s="37">
        <f>C24+C25+C26+C27+C28</f>
        <v>134893</v>
      </c>
      <c r="D23" s="37">
        <f>D24+D25+D26+D27+D28</f>
        <v>99468</v>
      </c>
      <c r="E23" s="37">
        <f>E24+E25+E26+E27+E28</f>
        <v>87598.98999999999</v>
      </c>
      <c r="F23" s="37">
        <f>F24+F25+F26+F27+F28</f>
        <v>9799.58</v>
      </c>
    </row>
    <row r="24" spans="1:6" ht="25.5">
      <c r="A24" s="39" t="s">
        <v>40</v>
      </c>
      <c r="B24" s="40" t="s">
        <v>41</v>
      </c>
      <c r="C24" s="37">
        <v>103435</v>
      </c>
      <c r="D24" s="38">
        <v>74634.81</v>
      </c>
      <c r="E24" s="38">
        <v>65666.34</v>
      </c>
      <c r="F24" s="38">
        <v>7294.85</v>
      </c>
    </row>
    <row r="25" spans="1:6" ht="57">
      <c r="A25" s="39" t="s">
        <v>42</v>
      </c>
      <c r="B25" s="42" t="s">
        <v>43</v>
      </c>
      <c r="C25" s="37">
        <v>12450</v>
      </c>
      <c r="D25" s="38">
        <v>11596</v>
      </c>
      <c r="E25" s="38">
        <v>9442.26</v>
      </c>
      <c r="F25" s="38">
        <v>1136.98</v>
      </c>
    </row>
    <row r="26" spans="1:6" ht="27.75" customHeight="1">
      <c r="A26" s="39" t="s">
        <v>44</v>
      </c>
      <c r="B26" s="40" t="s">
        <v>45</v>
      </c>
      <c r="C26" s="37">
        <v>50</v>
      </c>
      <c r="D26" s="38">
        <v>37.19</v>
      </c>
      <c r="E26" s="38">
        <v>37.19</v>
      </c>
      <c r="F26" s="38">
        <v>3.67</v>
      </c>
    </row>
    <row r="27" spans="1:6" ht="12.75">
      <c r="A27" s="39" t="s">
        <v>46</v>
      </c>
      <c r="B27" s="40" t="s">
        <v>47</v>
      </c>
      <c r="C27" s="37">
        <v>18958</v>
      </c>
      <c r="D27" s="38">
        <v>13200</v>
      </c>
      <c r="E27" s="38">
        <v>12453.2</v>
      </c>
      <c r="F27" s="38">
        <v>1364.08</v>
      </c>
    </row>
    <row r="28" spans="1:6" ht="12.75">
      <c r="A28" s="39" t="s">
        <v>48</v>
      </c>
      <c r="B28" s="40" t="s">
        <v>49</v>
      </c>
      <c r="C28" s="37">
        <v>0</v>
      </c>
      <c r="D28" s="38">
        <v>0</v>
      </c>
      <c r="E28" s="38">
        <v>0</v>
      </c>
      <c r="F28" s="38">
        <v>0</v>
      </c>
    </row>
    <row r="29" spans="1:6" ht="12.75">
      <c r="A29" s="39" t="s">
        <v>50</v>
      </c>
      <c r="B29" s="40" t="s">
        <v>51</v>
      </c>
      <c r="C29" s="37">
        <v>0</v>
      </c>
      <c r="D29" s="38">
        <v>0</v>
      </c>
      <c r="E29" s="38">
        <v>0</v>
      </c>
      <c r="F29" s="38">
        <v>0</v>
      </c>
    </row>
    <row r="30" spans="1:6" ht="24">
      <c r="A30" s="39" t="s">
        <v>52</v>
      </c>
      <c r="B30" s="43" t="s">
        <v>53</v>
      </c>
      <c r="C30" s="37">
        <v>0</v>
      </c>
      <c r="D30" s="38">
        <v>0</v>
      </c>
      <c r="E30" s="38">
        <v>0</v>
      </c>
      <c r="F30" s="38">
        <v>0</v>
      </c>
    </row>
    <row r="31" spans="1:6" ht="38.25">
      <c r="A31" s="39" t="s">
        <v>54</v>
      </c>
      <c r="B31" s="40" t="s">
        <v>55</v>
      </c>
      <c r="C31" s="37">
        <v>39</v>
      </c>
      <c r="D31" s="38">
        <v>28</v>
      </c>
      <c r="E31" s="38">
        <v>18.6</v>
      </c>
      <c r="F31" s="38">
        <v>2.5</v>
      </c>
    </row>
    <row r="32" spans="1:6" ht="51">
      <c r="A32" s="39" t="s">
        <v>56</v>
      </c>
      <c r="B32" s="40" t="s">
        <v>57</v>
      </c>
      <c r="C32" s="37">
        <v>368</v>
      </c>
      <c r="D32" s="38">
        <v>267</v>
      </c>
      <c r="E32" s="38">
        <v>242.1</v>
      </c>
      <c r="F32" s="38">
        <v>18.36</v>
      </c>
    </row>
    <row r="33" spans="1:6" ht="38.25">
      <c r="A33" s="39" t="s">
        <v>58</v>
      </c>
      <c r="B33" s="40" t="s">
        <v>59</v>
      </c>
      <c r="C33" s="37">
        <v>0</v>
      </c>
      <c r="D33" s="38">
        <v>0</v>
      </c>
      <c r="E33" s="38">
        <v>0</v>
      </c>
      <c r="F33" s="38">
        <v>0</v>
      </c>
    </row>
    <row r="34" spans="1:6" ht="38.25">
      <c r="A34" s="39" t="s">
        <v>60</v>
      </c>
      <c r="B34" s="40" t="s">
        <v>61</v>
      </c>
      <c r="C34" s="37">
        <v>0</v>
      </c>
      <c r="D34" s="38">
        <v>0</v>
      </c>
      <c r="E34" s="38">
        <v>0</v>
      </c>
      <c r="F34" s="38">
        <v>0</v>
      </c>
    </row>
    <row r="35" spans="1:6" ht="51">
      <c r="A35" s="39" t="s">
        <v>62</v>
      </c>
      <c r="B35" s="40" t="s">
        <v>63</v>
      </c>
      <c r="C35" s="37">
        <v>0</v>
      </c>
      <c r="D35" s="38">
        <v>0</v>
      </c>
      <c r="E35" s="38">
        <v>-34.29</v>
      </c>
      <c r="F35" s="38">
        <v>0</v>
      </c>
    </row>
    <row r="36" spans="1:6" ht="38.25">
      <c r="A36" s="39" t="s">
        <v>64</v>
      </c>
      <c r="B36" s="40" t="s">
        <v>65</v>
      </c>
      <c r="C36" s="37">
        <v>0</v>
      </c>
      <c r="D36" s="38">
        <v>0</v>
      </c>
      <c r="E36" s="38">
        <v>0</v>
      </c>
      <c r="F36" s="38">
        <v>0</v>
      </c>
    </row>
    <row r="37" spans="1:6" ht="38.25">
      <c r="A37" s="39" t="s">
        <v>66</v>
      </c>
      <c r="B37" s="40" t="s">
        <v>67</v>
      </c>
      <c r="C37" s="37">
        <v>16</v>
      </c>
      <c r="D37" s="38">
        <v>12</v>
      </c>
      <c r="E37" s="38">
        <v>25.84</v>
      </c>
      <c r="F37" s="38">
        <v>0.77</v>
      </c>
    </row>
    <row r="38" spans="1:6" ht="30" customHeight="1">
      <c r="A38" s="39" t="s">
        <v>68</v>
      </c>
      <c r="B38" s="40" t="s">
        <v>69</v>
      </c>
      <c r="C38" s="37">
        <v>964</v>
      </c>
      <c r="D38" s="38">
        <v>699</v>
      </c>
      <c r="E38" s="38">
        <v>816.66</v>
      </c>
      <c r="F38" s="38">
        <v>166.84</v>
      </c>
    </row>
    <row r="39" spans="1:6" ht="30" customHeight="1">
      <c r="A39" s="39"/>
      <c r="B39" s="40" t="s">
        <v>70</v>
      </c>
      <c r="C39" s="37">
        <v>0</v>
      </c>
      <c r="D39" s="38">
        <v>0</v>
      </c>
      <c r="E39" s="38">
        <v>189.31</v>
      </c>
      <c r="F39" s="38">
        <v>14.39</v>
      </c>
    </row>
    <row r="40" spans="1:6" ht="12.75">
      <c r="A40" s="39" t="s">
        <v>71</v>
      </c>
      <c r="B40" s="40" t="s">
        <v>72</v>
      </c>
      <c r="C40" s="37">
        <v>0</v>
      </c>
      <c r="D40" s="38">
        <v>0</v>
      </c>
      <c r="E40" s="38">
        <v>0</v>
      </c>
      <c r="F40" s="38">
        <v>0</v>
      </c>
    </row>
    <row r="41" spans="1:6" ht="12.75">
      <c r="A41" s="35" t="s">
        <v>73</v>
      </c>
      <c r="B41" s="36" t="s">
        <v>74</v>
      </c>
      <c r="C41" s="37">
        <f>+C42+C47</f>
        <v>2934</v>
      </c>
      <c r="D41" s="37">
        <f>+D42+D47</f>
        <v>2339</v>
      </c>
      <c r="E41" s="37">
        <f>+E42+E47</f>
        <v>2380.9500000000003</v>
      </c>
      <c r="F41" s="37">
        <f>+F42+F47</f>
        <v>61.09</v>
      </c>
    </row>
    <row r="42" spans="1:6" ht="12.75">
      <c r="A42" s="35" t="s">
        <v>75</v>
      </c>
      <c r="B42" s="36" t="s">
        <v>76</v>
      </c>
      <c r="C42" s="37">
        <f>+C43+C45</f>
        <v>0</v>
      </c>
      <c r="D42" s="37">
        <f>+D43+D45</f>
        <v>0</v>
      </c>
      <c r="E42" s="37">
        <f>+E43+E45</f>
        <v>0</v>
      </c>
      <c r="F42" s="37">
        <f>+F43+F45</f>
        <v>0</v>
      </c>
    </row>
    <row r="43" spans="1:6" ht="12.75">
      <c r="A43" s="35" t="s">
        <v>77</v>
      </c>
      <c r="B43" s="36" t="s">
        <v>78</v>
      </c>
      <c r="C43" s="37">
        <f>+C44</f>
        <v>0</v>
      </c>
      <c r="D43" s="37">
        <f>+D44</f>
        <v>0</v>
      </c>
      <c r="E43" s="37">
        <f>+E44</f>
        <v>0</v>
      </c>
      <c r="F43" s="37">
        <f>+F44</f>
        <v>0</v>
      </c>
    </row>
    <row r="44" spans="1:6" ht="12.75">
      <c r="A44" s="39" t="s">
        <v>79</v>
      </c>
      <c r="B44" s="40" t="s">
        <v>80</v>
      </c>
      <c r="C44" s="37">
        <v>0</v>
      </c>
      <c r="D44" s="38">
        <v>0</v>
      </c>
      <c r="E44" s="38">
        <v>0</v>
      </c>
      <c r="F44" s="38">
        <v>0</v>
      </c>
    </row>
    <row r="45" spans="1:6" ht="12.75">
      <c r="A45" s="35" t="s">
        <v>81</v>
      </c>
      <c r="B45" s="36" t="s">
        <v>82</v>
      </c>
      <c r="C45" s="37">
        <f>+C46</f>
        <v>0</v>
      </c>
      <c r="D45" s="37">
        <f>+D46</f>
        <v>0</v>
      </c>
      <c r="E45" s="37">
        <f>+E46</f>
        <v>0</v>
      </c>
      <c r="F45" s="37">
        <f>+F46</f>
        <v>0</v>
      </c>
    </row>
    <row r="46" spans="1:6" ht="12.75">
      <c r="A46" s="39" t="s">
        <v>83</v>
      </c>
      <c r="B46" s="40" t="s">
        <v>84</v>
      </c>
      <c r="C46" s="37">
        <v>0</v>
      </c>
      <c r="D46" s="38">
        <v>0</v>
      </c>
      <c r="E46" s="38">
        <v>0</v>
      </c>
      <c r="F46" s="38">
        <v>0</v>
      </c>
    </row>
    <row r="47" spans="1:6" s="12" customFormat="1" ht="12.75">
      <c r="A47" s="44" t="s">
        <v>85</v>
      </c>
      <c r="B47" s="36" t="s">
        <v>86</v>
      </c>
      <c r="C47" s="37">
        <f>+C48+C52</f>
        <v>2934</v>
      </c>
      <c r="D47" s="37">
        <f>+D48+D52</f>
        <v>2339</v>
      </c>
      <c r="E47" s="37">
        <f>+E48+E52</f>
        <v>2380.9500000000003</v>
      </c>
      <c r="F47" s="37">
        <f>+F48+F52</f>
        <v>61.09</v>
      </c>
    </row>
    <row r="48" spans="1:6" ht="12.75">
      <c r="A48" s="35" t="s">
        <v>87</v>
      </c>
      <c r="B48" s="36" t="s">
        <v>88</v>
      </c>
      <c r="C48" s="37">
        <f>C51+C49+C50</f>
        <v>2934</v>
      </c>
      <c r="D48" s="37">
        <f>D51+D49+D50</f>
        <v>2339</v>
      </c>
      <c r="E48" s="37">
        <f>E51+E49+E50</f>
        <v>2380.9500000000003</v>
      </c>
      <c r="F48" s="37">
        <f>F51+F49+F50</f>
        <v>61.09</v>
      </c>
    </row>
    <row r="49" spans="1:6" ht="12.75">
      <c r="A49" s="103" t="s">
        <v>347</v>
      </c>
      <c r="B49" s="36" t="s">
        <v>89</v>
      </c>
      <c r="C49" s="37">
        <v>0</v>
      </c>
      <c r="D49" s="37">
        <v>0</v>
      </c>
      <c r="E49" s="37">
        <v>0</v>
      </c>
      <c r="F49" s="37">
        <v>0</v>
      </c>
    </row>
    <row r="50" spans="1:6" ht="14.25" customHeight="1">
      <c r="A50" s="103" t="s">
        <v>348</v>
      </c>
      <c r="B50" s="105" t="s">
        <v>349</v>
      </c>
      <c r="C50" s="37">
        <v>2240</v>
      </c>
      <c r="D50" s="37">
        <v>1863</v>
      </c>
      <c r="E50" s="37">
        <v>1918.16</v>
      </c>
      <c r="F50" s="37">
        <v>49.85</v>
      </c>
    </row>
    <row r="51" spans="1:6" ht="12.75">
      <c r="A51" s="39" t="s">
        <v>90</v>
      </c>
      <c r="B51" s="45" t="s">
        <v>91</v>
      </c>
      <c r="C51" s="37">
        <v>694</v>
      </c>
      <c r="D51" s="38">
        <v>476</v>
      </c>
      <c r="E51" s="38">
        <v>462.79</v>
      </c>
      <c r="F51" s="38">
        <v>11.24</v>
      </c>
    </row>
    <row r="52" spans="1:6" ht="12.75">
      <c r="A52" s="35" t="s">
        <v>92</v>
      </c>
      <c r="B52" s="36" t="s">
        <v>93</v>
      </c>
      <c r="C52" s="37">
        <f>C53</f>
        <v>0</v>
      </c>
      <c r="D52" s="37">
        <f>D53</f>
        <v>0</v>
      </c>
      <c r="E52" s="37">
        <f>E53</f>
        <v>0</v>
      </c>
      <c r="F52" s="37">
        <f>F53</f>
        <v>0</v>
      </c>
    </row>
    <row r="53" spans="1:6" ht="12.75">
      <c r="A53" s="39" t="s">
        <v>94</v>
      </c>
      <c r="B53" s="45" t="s">
        <v>95</v>
      </c>
      <c r="C53" s="37">
        <v>0</v>
      </c>
      <c r="D53" s="38">
        <v>0</v>
      </c>
      <c r="E53" s="38">
        <v>0</v>
      </c>
      <c r="F53" s="38">
        <v>0</v>
      </c>
    </row>
    <row r="54" spans="1:6" ht="12.75">
      <c r="A54" s="35" t="s">
        <v>96</v>
      </c>
      <c r="B54" s="36" t="s">
        <v>97</v>
      </c>
      <c r="C54" s="37">
        <f>+C55</f>
        <v>23546.2</v>
      </c>
      <c r="D54" s="37">
        <f>+D55</f>
        <v>22044.45</v>
      </c>
      <c r="E54" s="37">
        <f>+E55</f>
        <v>2977.02</v>
      </c>
      <c r="F54" s="37">
        <f>+F55</f>
        <v>413.43</v>
      </c>
    </row>
    <row r="55" spans="1:6" ht="25.5">
      <c r="A55" s="35" t="s">
        <v>98</v>
      </c>
      <c r="B55" s="36" t="s">
        <v>99</v>
      </c>
      <c r="C55" s="37">
        <f>+C56+C67</f>
        <v>23546.2</v>
      </c>
      <c r="D55" s="37">
        <f>+D56+D67</f>
        <v>22044.45</v>
      </c>
      <c r="E55" s="37">
        <f>+E56+E67</f>
        <v>2977.02</v>
      </c>
      <c r="F55" s="37">
        <f>+F56+F67</f>
        <v>413.43</v>
      </c>
    </row>
    <row r="56" spans="1:6" ht="12.75">
      <c r="A56" s="35" t="s">
        <v>100</v>
      </c>
      <c r="B56" s="36" t="s">
        <v>101</v>
      </c>
      <c r="C56" s="37">
        <f>C57+C58+C59+C60+C62+C63+C64+C65+C61+C66</f>
        <v>21994.2</v>
      </c>
      <c r="D56" s="37">
        <f>D57+D58+D59+D60+D62+D63+D64+D65+D61+D66</f>
        <v>20881.45</v>
      </c>
      <c r="E56" s="37">
        <f>E57+E58+E59+E60+E62+E63+E64+E65+E61+E66</f>
        <v>2308.79</v>
      </c>
      <c r="F56" s="37">
        <f>F57+F58+F59+F60+F62+F63+F64+F65+F61+F66</f>
        <v>338.82</v>
      </c>
    </row>
    <row r="57" spans="1:6" ht="25.5">
      <c r="A57" s="39" t="s">
        <v>102</v>
      </c>
      <c r="B57" s="45" t="s">
        <v>103</v>
      </c>
      <c r="C57" s="37">
        <v>0</v>
      </c>
      <c r="D57" s="38">
        <v>0</v>
      </c>
      <c r="E57" s="38">
        <v>0</v>
      </c>
      <c r="F57" s="38">
        <v>0</v>
      </c>
    </row>
    <row r="58" spans="1:6" ht="25.5">
      <c r="A58" s="39" t="s">
        <v>104</v>
      </c>
      <c r="B58" s="45" t="s">
        <v>105</v>
      </c>
      <c r="C58" s="37">
        <v>23</v>
      </c>
      <c r="D58" s="38">
        <v>19</v>
      </c>
      <c r="E58" s="38">
        <v>435.19</v>
      </c>
      <c r="F58" s="38">
        <v>52.7</v>
      </c>
    </row>
    <row r="59" spans="1:6" ht="25.5">
      <c r="A59" s="46" t="s">
        <v>106</v>
      </c>
      <c r="B59" s="45" t="s">
        <v>107</v>
      </c>
      <c r="C59" s="37">
        <v>17577</v>
      </c>
      <c r="D59" s="38">
        <v>17577</v>
      </c>
      <c r="E59" s="38">
        <v>0</v>
      </c>
      <c r="F59" s="38">
        <v>0</v>
      </c>
    </row>
    <row r="60" spans="1:6" ht="25.5">
      <c r="A60" s="39" t="s">
        <v>108</v>
      </c>
      <c r="B60" s="47" t="s">
        <v>109</v>
      </c>
      <c r="C60" s="37">
        <v>2179</v>
      </c>
      <c r="D60" s="38">
        <v>1636</v>
      </c>
      <c r="E60" s="38">
        <v>1873.6</v>
      </c>
      <c r="F60" s="38">
        <v>286.12</v>
      </c>
    </row>
    <row r="61" spans="1:6" ht="12.75">
      <c r="A61" s="39" t="s">
        <v>110</v>
      </c>
      <c r="B61" s="47" t="s">
        <v>111</v>
      </c>
      <c r="C61" s="37">
        <v>0</v>
      </c>
      <c r="D61" s="38">
        <v>0</v>
      </c>
      <c r="E61" s="38">
        <v>0</v>
      </c>
      <c r="F61" s="38">
        <v>0</v>
      </c>
    </row>
    <row r="62" spans="1:6" ht="25.5">
      <c r="A62" s="39" t="s">
        <v>112</v>
      </c>
      <c r="B62" s="47" t="s">
        <v>113</v>
      </c>
      <c r="C62" s="37">
        <v>0</v>
      </c>
      <c r="D62" s="38">
        <v>0</v>
      </c>
      <c r="E62" s="38">
        <v>0</v>
      </c>
      <c r="F62" s="38">
        <v>0</v>
      </c>
    </row>
    <row r="63" spans="1:6" ht="25.5">
      <c r="A63" s="39" t="s">
        <v>114</v>
      </c>
      <c r="B63" s="47" t="s">
        <v>115</v>
      </c>
      <c r="C63" s="37">
        <v>0</v>
      </c>
      <c r="D63" s="38">
        <v>0</v>
      </c>
      <c r="E63" s="38">
        <v>0</v>
      </c>
      <c r="F63" s="38">
        <v>0</v>
      </c>
    </row>
    <row r="64" spans="1:6" ht="25.5">
      <c r="A64" s="39" t="s">
        <v>116</v>
      </c>
      <c r="B64" s="47" t="s">
        <v>117</v>
      </c>
      <c r="C64" s="37">
        <v>0</v>
      </c>
      <c r="D64" s="38">
        <v>0</v>
      </c>
      <c r="E64" s="38">
        <v>0</v>
      </c>
      <c r="F64" s="38">
        <v>0</v>
      </c>
    </row>
    <row r="65" spans="1:6" ht="51">
      <c r="A65" s="39" t="s">
        <v>118</v>
      </c>
      <c r="B65" s="47" t="s">
        <v>119</v>
      </c>
      <c r="C65" s="37">
        <v>0</v>
      </c>
      <c r="D65" s="38">
        <v>0</v>
      </c>
      <c r="E65" s="38">
        <v>0</v>
      </c>
      <c r="F65" s="38">
        <v>0</v>
      </c>
    </row>
    <row r="66" spans="1:6" ht="25.5">
      <c r="A66" s="39" t="s">
        <v>120</v>
      </c>
      <c r="B66" s="47" t="s">
        <v>121</v>
      </c>
      <c r="C66" s="37">
        <v>2215.2</v>
      </c>
      <c r="D66" s="38">
        <v>1649.45</v>
      </c>
      <c r="E66" s="38">
        <v>0</v>
      </c>
      <c r="F66" s="38">
        <v>0</v>
      </c>
    </row>
    <row r="67" spans="1:6" ht="12.75">
      <c r="A67" s="35" t="s">
        <v>122</v>
      </c>
      <c r="B67" s="36" t="s">
        <v>123</v>
      </c>
      <c r="C67" s="37">
        <f>+C68+C69+C70+C71+C72+C73+C74+C75</f>
        <v>1552</v>
      </c>
      <c r="D67" s="37">
        <f>+D68+D69+D70+D71+D72+D73+D74+D75</f>
        <v>1163</v>
      </c>
      <c r="E67" s="37">
        <f>+E68+E69+E70+E71+E72+E73+E74+E75</f>
        <v>668.23</v>
      </c>
      <c r="F67" s="37">
        <f>+F68+F69+F70+F71+F72+F73+F74+F75</f>
        <v>74.61</v>
      </c>
    </row>
    <row r="68" spans="1:6" ht="25.5">
      <c r="A68" s="39" t="s">
        <v>124</v>
      </c>
      <c r="B68" s="40" t="s">
        <v>125</v>
      </c>
      <c r="C68" s="37">
        <v>0</v>
      </c>
      <c r="D68" s="38">
        <v>0</v>
      </c>
      <c r="E68" s="38">
        <v>0</v>
      </c>
      <c r="F68" s="38">
        <v>0</v>
      </c>
    </row>
    <row r="69" spans="1:6" ht="25.5">
      <c r="A69" s="39" t="s">
        <v>126</v>
      </c>
      <c r="B69" s="48" t="s">
        <v>109</v>
      </c>
      <c r="C69" s="37">
        <v>0</v>
      </c>
      <c r="D69" s="38">
        <v>0</v>
      </c>
      <c r="E69" s="38">
        <v>0</v>
      </c>
      <c r="F69" s="38">
        <v>0</v>
      </c>
    </row>
    <row r="70" spans="1:6" ht="38.25">
      <c r="A70" s="39" t="s">
        <v>127</v>
      </c>
      <c r="B70" s="40" t="s">
        <v>128</v>
      </c>
      <c r="C70" s="37">
        <v>0</v>
      </c>
      <c r="D70" s="38">
        <v>0</v>
      </c>
      <c r="E70" s="38">
        <v>0.83</v>
      </c>
      <c r="F70" s="38">
        <v>0</v>
      </c>
    </row>
    <row r="71" spans="1:6" ht="38.25">
      <c r="A71" s="39" t="s">
        <v>129</v>
      </c>
      <c r="B71" s="40" t="s">
        <v>130</v>
      </c>
      <c r="C71" s="37">
        <v>1</v>
      </c>
      <c r="D71" s="38">
        <v>0</v>
      </c>
      <c r="E71" s="38">
        <v>-1.85</v>
      </c>
      <c r="F71" s="38">
        <v>0.06</v>
      </c>
    </row>
    <row r="72" spans="1:6" ht="25.5">
      <c r="A72" s="39" t="s">
        <v>131</v>
      </c>
      <c r="B72" s="40" t="s">
        <v>113</v>
      </c>
      <c r="C72" s="37">
        <v>0</v>
      </c>
      <c r="D72" s="38">
        <v>0</v>
      </c>
      <c r="E72" s="38">
        <v>664.65</v>
      </c>
      <c r="F72" s="38">
        <v>74.1</v>
      </c>
    </row>
    <row r="73" spans="1:6" ht="25.5">
      <c r="A73" s="43" t="s">
        <v>132</v>
      </c>
      <c r="B73" s="49" t="s">
        <v>133</v>
      </c>
      <c r="C73" s="37">
        <v>1549</v>
      </c>
      <c r="D73" s="38">
        <v>1161</v>
      </c>
      <c r="E73" s="38">
        <v>0</v>
      </c>
      <c r="F73" s="38"/>
    </row>
    <row r="74" spans="1:6" s="23" customFormat="1" ht="51">
      <c r="A74" s="40" t="s">
        <v>134</v>
      </c>
      <c r="B74" s="50" t="s">
        <v>135</v>
      </c>
      <c r="C74" s="37">
        <v>2</v>
      </c>
      <c r="D74" s="38">
        <v>2</v>
      </c>
      <c r="E74" s="38">
        <v>4.6</v>
      </c>
      <c r="F74" s="38">
        <v>0.45</v>
      </c>
    </row>
    <row r="75" spans="1:6" s="23" customFormat="1" ht="25.5">
      <c r="A75" s="40" t="s">
        <v>136</v>
      </c>
      <c r="B75" s="51" t="s">
        <v>137</v>
      </c>
      <c r="C75" s="37">
        <v>0</v>
      </c>
      <c r="D75" s="38">
        <v>0</v>
      </c>
      <c r="E75" s="38">
        <v>0</v>
      </c>
      <c r="F75" s="38">
        <v>0</v>
      </c>
    </row>
    <row r="76" spans="1:6" s="23" customFormat="1" ht="14.25">
      <c r="A76" s="98"/>
      <c r="B76" s="101"/>
      <c r="C76" s="99"/>
      <c r="D76" s="100"/>
      <c r="E76" s="100"/>
      <c r="F76" s="100"/>
    </row>
    <row r="77" spans="1:6" s="23" customFormat="1" ht="14.25">
      <c r="A77" s="98"/>
      <c r="B77" s="101"/>
      <c r="C77" s="99"/>
      <c r="D77" s="100"/>
      <c r="E77" s="100"/>
      <c r="F77" s="100"/>
    </row>
    <row r="78" spans="1:4" s="23" customFormat="1" ht="14.25">
      <c r="A78" s="112" t="s">
        <v>138</v>
      </c>
      <c r="B78" s="112"/>
      <c r="C78" s="27"/>
      <c r="D78" s="27"/>
    </row>
    <row r="79" spans="1:4" s="23" customFormat="1" ht="12.75">
      <c r="A79" s="13"/>
      <c r="C79" s="27"/>
      <c r="D79" s="27"/>
    </row>
    <row r="80" spans="1:4" s="28" customFormat="1" ht="14.25">
      <c r="A80" s="14"/>
      <c r="B80" s="28" t="s">
        <v>139</v>
      </c>
      <c r="C80" s="29"/>
      <c r="D80" s="29"/>
    </row>
    <row r="81" spans="1:4" s="23" customFormat="1" ht="12.75">
      <c r="A81" s="13"/>
      <c r="C81" s="27"/>
      <c r="D81" s="27"/>
    </row>
    <row r="82" spans="1:4" s="23" customFormat="1" ht="12.75">
      <c r="A82" s="13"/>
      <c r="C82" s="27"/>
      <c r="D82" s="27"/>
    </row>
    <row r="83" spans="1:4" s="23" customFormat="1" ht="12.75">
      <c r="A83" s="13"/>
      <c r="C83" s="27"/>
      <c r="D83" s="27"/>
    </row>
    <row r="84" spans="1:4" s="23" customFormat="1" ht="12.75">
      <c r="A84" s="13"/>
      <c r="C84" s="27"/>
      <c r="D84" s="27"/>
    </row>
    <row r="85" spans="1:4" s="23" customFormat="1" ht="12.75">
      <c r="A85" s="13"/>
      <c r="C85" s="27"/>
      <c r="D85" s="27"/>
    </row>
    <row r="86" spans="1:4" s="23" customFormat="1" ht="12.75">
      <c r="A86" s="13"/>
      <c r="C86" s="27"/>
      <c r="D86" s="27"/>
    </row>
    <row r="87" spans="1:4" s="23" customFormat="1" ht="12.75">
      <c r="A87" s="13"/>
      <c r="C87" s="27"/>
      <c r="D87" s="27"/>
    </row>
    <row r="88" spans="1:4" s="23" customFormat="1" ht="12.75">
      <c r="A88" s="13"/>
      <c r="C88" s="27"/>
      <c r="D88" s="27"/>
    </row>
    <row r="89" spans="1:4" s="23" customFormat="1" ht="12.75">
      <c r="A89" s="13"/>
      <c r="C89" s="27"/>
      <c r="D89" s="27"/>
    </row>
    <row r="90" spans="1:4" s="23" customFormat="1" ht="12.75">
      <c r="A90" s="13"/>
      <c r="C90" s="27"/>
      <c r="D90" s="27"/>
    </row>
    <row r="91" spans="1:4" s="23" customFormat="1" ht="12.75">
      <c r="A91" s="13"/>
      <c r="C91" s="27"/>
      <c r="D91" s="27"/>
    </row>
    <row r="92" spans="1:4" s="23" customFormat="1" ht="12" customHeight="1">
      <c r="A92" s="13"/>
      <c r="C92" s="27"/>
      <c r="D92" s="27"/>
    </row>
    <row r="93" spans="1:4" s="23" customFormat="1" ht="12.75">
      <c r="A93" s="13"/>
      <c r="C93" s="27"/>
      <c r="D93" s="27"/>
    </row>
    <row r="94" spans="1:4" s="23" customFormat="1" ht="12.75">
      <c r="A94" s="13"/>
      <c r="C94" s="27"/>
      <c r="D94" s="27"/>
    </row>
    <row r="95" spans="1:4" s="23" customFormat="1" ht="12.75">
      <c r="A95" s="13"/>
      <c r="C95" s="27"/>
      <c r="D95" s="27"/>
    </row>
    <row r="96" spans="1:4" s="23" customFormat="1" ht="12.75">
      <c r="A96" s="13"/>
      <c r="C96" s="27"/>
      <c r="D96" s="27"/>
    </row>
    <row r="97" spans="1:4" s="23" customFormat="1" ht="12.75">
      <c r="A97" s="13"/>
      <c r="C97" s="27"/>
      <c r="D97" s="27"/>
    </row>
    <row r="98" spans="1:4" s="23" customFormat="1" ht="12.75">
      <c r="A98" s="13"/>
      <c r="C98" s="27"/>
      <c r="D98" s="27"/>
    </row>
    <row r="99" spans="1:4" s="23" customFormat="1" ht="12.75">
      <c r="A99" s="13"/>
      <c r="C99" s="27"/>
      <c r="D99" s="27"/>
    </row>
    <row r="100" spans="1:4" s="23" customFormat="1" ht="12.75">
      <c r="A100" s="13"/>
      <c r="C100" s="27"/>
      <c r="D100" s="27"/>
    </row>
    <row r="101" spans="1:4" s="23" customFormat="1" ht="12.75">
      <c r="A101" s="13"/>
      <c r="C101" s="27"/>
      <c r="D101" s="27"/>
    </row>
    <row r="102" spans="1:4" s="23" customFormat="1" ht="12.75">
      <c r="A102" s="13"/>
      <c r="C102" s="27"/>
      <c r="D102" s="27"/>
    </row>
    <row r="103" spans="1:4" s="23" customFormat="1" ht="12.75">
      <c r="A103" s="13"/>
      <c r="C103" s="27"/>
      <c r="D103" s="27"/>
    </row>
    <row r="104" spans="1:4" s="23" customFormat="1" ht="12.75">
      <c r="A104" s="13"/>
      <c r="C104" s="27"/>
      <c r="D104" s="27"/>
    </row>
    <row r="105" spans="1:4" s="23" customFormat="1" ht="12.75">
      <c r="A105" s="13"/>
      <c r="C105" s="27"/>
      <c r="D105" s="27"/>
    </row>
    <row r="106" spans="1:4" s="23" customFormat="1" ht="12.75">
      <c r="A106" s="13"/>
      <c r="C106" s="27"/>
      <c r="D106" s="27"/>
    </row>
    <row r="107" spans="1:4" s="23" customFormat="1" ht="12.75">
      <c r="A107" s="13"/>
      <c r="C107" s="27"/>
      <c r="D107" s="27"/>
    </row>
    <row r="108" spans="1:4" s="23" customFormat="1" ht="12.75">
      <c r="A108" s="13"/>
      <c r="C108" s="27"/>
      <c r="D108" s="27"/>
    </row>
    <row r="109" spans="1:4" s="23" customFormat="1" ht="12.75">
      <c r="A109" s="13"/>
      <c r="C109" s="27"/>
      <c r="D109" s="27"/>
    </row>
    <row r="110" spans="1:4" s="23" customFormat="1" ht="12.75">
      <c r="A110" s="13"/>
      <c r="C110" s="27"/>
      <c r="D110" s="27"/>
    </row>
    <row r="111" spans="1:4" s="23" customFormat="1" ht="12.75">
      <c r="A111" s="13"/>
      <c r="C111" s="27"/>
      <c r="D111" s="27"/>
    </row>
    <row r="112" spans="1:4" s="23" customFormat="1" ht="12.75">
      <c r="A112" s="13"/>
      <c r="C112" s="27"/>
      <c r="D112" s="27"/>
    </row>
    <row r="113" spans="1:4" s="23" customFormat="1" ht="12.75">
      <c r="A113" s="13"/>
      <c r="C113" s="27"/>
      <c r="D113" s="27"/>
    </row>
    <row r="114" spans="1:4" s="23" customFormat="1" ht="12.75">
      <c r="A114" s="13"/>
      <c r="C114" s="27"/>
      <c r="D114" s="27"/>
    </row>
    <row r="115" spans="1:4" s="23" customFormat="1" ht="12.75">
      <c r="A115" s="13"/>
      <c r="C115" s="27"/>
      <c r="D115" s="27"/>
    </row>
    <row r="116" spans="1:4" s="23" customFormat="1" ht="12.75">
      <c r="A116" s="13"/>
      <c r="C116" s="27"/>
      <c r="D116" s="27"/>
    </row>
    <row r="117" spans="1:4" s="23" customFormat="1" ht="12.75">
      <c r="A117" s="13"/>
      <c r="C117" s="27"/>
      <c r="D117" s="27"/>
    </row>
    <row r="118" spans="1:4" s="23" customFormat="1" ht="12.75">
      <c r="A118" s="13"/>
      <c r="C118" s="27"/>
      <c r="D118" s="27"/>
    </row>
  </sheetData>
  <sheetProtection/>
  <protectedRanges>
    <protectedRange sqref="D44:F44 D16:F21 C54:F55 D51:F51 D68:D75 D46 E73:F75 C45:F45 C67:F67 D76:F77 D10:D12 E59:F66 E68:F69 D24:F40 D53 D57:D66 C47:F47" name="Zonă1"/>
  </protectedRanges>
  <mergeCells count="1">
    <mergeCell ref="A78:B78"/>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9"/>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B106" sqref="B106"/>
    </sheetView>
  </sheetViews>
  <sheetFormatPr defaultColWidth="9.140625" defaultRowHeight="12.75"/>
  <cols>
    <col min="1" max="1" width="14.00390625" style="106" customWidth="1"/>
    <col min="2" max="2" width="50.7109375" style="24" customWidth="1"/>
    <col min="3" max="3" width="6.8515625" style="24" customWidth="1"/>
    <col min="4" max="4" width="14.57421875" style="24" customWidth="1"/>
    <col min="5" max="5" width="13.140625" style="24" customWidth="1"/>
    <col min="6" max="6" width="11.8515625" style="24" bestFit="1" customWidth="1"/>
    <col min="7" max="7" width="13.57421875" style="24" customWidth="1"/>
    <col min="8" max="8" width="13.140625" style="24" customWidth="1"/>
    <col min="9" max="9" width="11.57421875" style="19" bestFit="1" customWidth="1"/>
    <col min="10" max="10" width="10.421875" style="19" bestFit="1" customWidth="1"/>
    <col min="11" max="11" width="11.57421875" style="19" bestFit="1" customWidth="1"/>
    <col min="12" max="16384" width="9.140625" style="19" customWidth="1"/>
  </cols>
  <sheetData>
    <row r="1" spans="2:3" ht="15">
      <c r="B1" s="53" t="s">
        <v>368</v>
      </c>
      <c r="C1" s="54"/>
    </row>
    <row r="2" spans="2:3" ht="12.75">
      <c r="B2" s="54"/>
      <c r="C2" s="54"/>
    </row>
    <row r="3" spans="2:4" ht="12.75">
      <c r="B3" s="54"/>
      <c r="C3" s="54"/>
      <c r="D3" s="26"/>
    </row>
    <row r="4" spans="4:8" ht="12.75">
      <c r="D4" s="55"/>
      <c r="E4" s="55"/>
      <c r="F4" s="56"/>
      <c r="G4" s="57"/>
      <c r="H4" s="58" t="s">
        <v>141</v>
      </c>
    </row>
    <row r="5" spans="1:8" s="110" customFormat="1" ht="89.25">
      <c r="A5" s="107" t="s">
        <v>1</v>
      </c>
      <c r="B5" s="22" t="s">
        <v>2</v>
      </c>
      <c r="C5" s="22"/>
      <c r="D5" s="22" t="s">
        <v>142</v>
      </c>
      <c r="E5" s="5" t="s">
        <v>143</v>
      </c>
      <c r="F5" s="5" t="s">
        <v>144</v>
      </c>
      <c r="G5" s="22" t="s">
        <v>145</v>
      </c>
      <c r="H5" s="22" t="s">
        <v>146</v>
      </c>
    </row>
    <row r="6" spans="1:8" ht="12.75">
      <c r="A6" s="64"/>
      <c r="B6" s="6" t="s">
        <v>147</v>
      </c>
      <c r="C6" s="6"/>
      <c r="D6" s="59">
        <v>1</v>
      </c>
      <c r="E6" s="59">
        <v>2</v>
      </c>
      <c r="F6" s="59">
        <v>3</v>
      </c>
      <c r="G6" s="59">
        <v>4</v>
      </c>
      <c r="H6" s="59" t="s">
        <v>148</v>
      </c>
    </row>
    <row r="7" spans="1:12" s="11" customFormat="1" ht="12.75">
      <c r="A7" s="64" t="s">
        <v>149</v>
      </c>
      <c r="B7" s="60" t="s">
        <v>150</v>
      </c>
      <c r="C7" s="61">
        <f aca="true" t="shared" si="0" ref="C7:H7">+C8+C14</f>
        <v>0</v>
      </c>
      <c r="D7" s="61">
        <f t="shared" si="0"/>
        <v>465703.8</v>
      </c>
      <c r="E7" s="61">
        <f t="shared" si="0"/>
        <v>482080.9099999999</v>
      </c>
      <c r="F7" s="61">
        <f t="shared" si="0"/>
        <v>375745.6099999999</v>
      </c>
      <c r="G7" s="61">
        <f t="shared" si="0"/>
        <v>373863.53</v>
      </c>
      <c r="H7" s="61">
        <f t="shared" si="0"/>
        <v>47879.490000000005</v>
      </c>
      <c r="I7" s="8"/>
      <c r="J7" s="8"/>
      <c r="K7" s="8"/>
      <c r="L7" s="8"/>
    </row>
    <row r="8" spans="1:12" s="11" customFormat="1" ht="12.75">
      <c r="A8" s="64" t="s">
        <v>151</v>
      </c>
      <c r="B8" s="62" t="s">
        <v>152</v>
      </c>
      <c r="C8" s="63">
        <f aca="true" t="shared" si="1" ref="C8:H8">+C9+C10+C13+C11+C12</f>
        <v>0</v>
      </c>
      <c r="D8" s="63">
        <f t="shared" si="1"/>
        <v>465616.8</v>
      </c>
      <c r="E8" s="63">
        <f t="shared" si="1"/>
        <v>481993.9099999999</v>
      </c>
      <c r="F8" s="63">
        <f t="shared" si="1"/>
        <v>375680.6099999999</v>
      </c>
      <c r="G8" s="63">
        <f t="shared" si="1"/>
        <v>373863.53</v>
      </c>
      <c r="H8" s="63">
        <f t="shared" si="1"/>
        <v>47879.490000000005</v>
      </c>
      <c r="I8" s="8"/>
      <c r="J8" s="8"/>
      <c r="K8" s="8"/>
      <c r="L8" s="8"/>
    </row>
    <row r="9" spans="1:12" s="11" customFormat="1" ht="15" customHeight="1">
      <c r="A9" s="64" t="s">
        <v>153</v>
      </c>
      <c r="B9" s="62" t="s">
        <v>154</v>
      </c>
      <c r="C9" s="63">
        <f aca="true" t="shared" si="2" ref="C9:H9">+C24</f>
        <v>0</v>
      </c>
      <c r="D9" s="63">
        <f t="shared" si="2"/>
        <v>0</v>
      </c>
      <c r="E9" s="63">
        <f t="shared" si="2"/>
        <v>3888.6000000000004</v>
      </c>
      <c r="F9" s="63">
        <f t="shared" si="2"/>
        <v>2984.15</v>
      </c>
      <c r="G9" s="63">
        <f t="shared" si="2"/>
        <v>2758.2799999999997</v>
      </c>
      <c r="H9" s="63">
        <f t="shared" si="2"/>
        <v>316.58000000000004</v>
      </c>
      <c r="I9" s="8"/>
      <c r="J9" s="8"/>
      <c r="K9" s="8"/>
      <c r="L9" s="8"/>
    </row>
    <row r="10" spans="1:12" s="11" customFormat="1" ht="12.75" customHeight="1">
      <c r="A10" s="64" t="s">
        <v>155</v>
      </c>
      <c r="B10" s="62" t="s">
        <v>156</v>
      </c>
      <c r="C10" s="63">
        <f aca="true" t="shared" si="3" ref="C10:H10">+C37</f>
        <v>0</v>
      </c>
      <c r="D10" s="63">
        <f t="shared" si="3"/>
        <v>463749.8</v>
      </c>
      <c r="E10" s="63">
        <f t="shared" si="3"/>
        <v>449726.30999999994</v>
      </c>
      <c r="F10" s="63">
        <f t="shared" si="3"/>
        <v>351014.9199999999</v>
      </c>
      <c r="G10" s="63">
        <f t="shared" si="3"/>
        <v>349527.57999999996</v>
      </c>
      <c r="H10" s="63">
        <f t="shared" si="3"/>
        <v>43552.43</v>
      </c>
      <c r="I10" s="8"/>
      <c r="J10" s="8"/>
      <c r="K10" s="8"/>
      <c r="L10" s="8"/>
    </row>
    <row r="11" spans="1:12" s="11" customFormat="1" ht="12.75" customHeight="1">
      <c r="A11" s="64" t="s">
        <v>157</v>
      </c>
      <c r="B11" s="62" t="s">
        <v>158</v>
      </c>
      <c r="C11" s="63">
        <f aca="true" t="shared" si="4" ref="C11:H11">+C63</f>
        <v>0</v>
      </c>
      <c r="D11" s="63">
        <f t="shared" si="4"/>
        <v>0</v>
      </c>
      <c r="E11" s="63">
        <f t="shared" si="4"/>
        <v>0</v>
      </c>
      <c r="F11" s="63">
        <f t="shared" si="4"/>
        <v>0</v>
      </c>
      <c r="G11" s="63">
        <f t="shared" si="4"/>
        <v>0</v>
      </c>
      <c r="H11" s="63">
        <f t="shared" si="4"/>
        <v>0</v>
      </c>
      <c r="I11" s="8"/>
      <c r="J11" s="8"/>
      <c r="K11" s="8"/>
      <c r="L11" s="8"/>
    </row>
    <row r="12" spans="1:12" s="11" customFormat="1" ht="25.5">
      <c r="A12" s="64" t="s">
        <v>364</v>
      </c>
      <c r="B12" s="62" t="s">
        <v>360</v>
      </c>
      <c r="C12" s="63">
        <f aca="true" t="shared" si="5" ref="C12:H12">C18</f>
        <v>0</v>
      </c>
      <c r="D12" s="63">
        <f t="shared" si="5"/>
        <v>1867</v>
      </c>
      <c r="E12" s="63">
        <f t="shared" si="5"/>
        <v>1867</v>
      </c>
      <c r="F12" s="63">
        <f t="shared" si="5"/>
        <v>1867</v>
      </c>
      <c r="G12" s="63">
        <f t="shared" si="5"/>
        <v>1763.39</v>
      </c>
      <c r="H12" s="63">
        <f t="shared" si="5"/>
        <v>1763.39</v>
      </c>
      <c r="I12" s="8"/>
      <c r="J12" s="8"/>
      <c r="K12" s="8"/>
      <c r="L12" s="8"/>
    </row>
    <row r="13" spans="1:12" s="11" customFormat="1" ht="12.75">
      <c r="A13" s="64" t="s">
        <v>159</v>
      </c>
      <c r="B13" s="62" t="s">
        <v>160</v>
      </c>
      <c r="C13" s="63">
        <f aca="true" t="shared" si="6" ref="C13:H13">+C19</f>
        <v>0</v>
      </c>
      <c r="D13" s="63">
        <f t="shared" si="6"/>
        <v>0</v>
      </c>
      <c r="E13" s="63">
        <f t="shared" si="6"/>
        <v>26512</v>
      </c>
      <c r="F13" s="63">
        <f t="shared" si="6"/>
        <v>19814.54</v>
      </c>
      <c r="G13" s="63">
        <f t="shared" si="6"/>
        <v>19814.28</v>
      </c>
      <c r="H13" s="63">
        <f t="shared" si="6"/>
        <v>2247.09</v>
      </c>
      <c r="I13" s="8"/>
      <c r="J13" s="8"/>
      <c r="K13" s="8"/>
      <c r="L13" s="8"/>
    </row>
    <row r="14" spans="1:12" s="11" customFormat="1" ht="12.75">
      <c r="A14" s="64" t="s">
        <v>161</v>
      </c>
      <c r="B14" s="62" t="s">
        <v>162</v>
      </c>
      <c r="C14" s="63">
        <f aca="true" t="shared" si="7" ref="C14:H14">+C15</f>
        <v>0</v>
      </c>
      <c r="D14" s="63">
        <f t="shared" si="7"/>
        <v>87</v>
      </c>
      <c r="E14" s="63">
        <f t="shared" si="7"/>
        <v>87</v>
      </c>
      <c r="F14" s="63">
        <f t="shared" si="7"/>
        <v>65</v>
      </c>
      <c r="G14" s="63">
        <f t="shared" si="7"/>
        <v>0</v>
      </c>
      <c r="H14" s="63">
        <f t="shared" si="7"/>
        <v>0</v>
      </c>
      <c r="I14" s="8"/>
      <c r="J14" s="8"/>
      <c r="K14" s="8"/>
      <c r="L14" s="8"/>
    </row>
    <row r="15" spans="1:12" s="11" customFormat="1" ht="12.75">
      <c r="A15" s="64" t="s">
        <v>163</v>
      </c>
      <c r="B15" s="62" t="s">
        <v>164</v>
      </c>
      <c r="C15" s="63">
        <f aca="true" t="shared" si="8" ref="C15:H15">+C20</f>
        <v>0</v>
      </c>
      <c r="D15" s="63">
        <f t="shared" si="8"/>
        <v>87</v>
      </c>
      <c r="E15" s="63">
        <f t="shared" si="8"/>
        <v>87</v>
      </c>
      <c r="F15" s="63">
        <f t="shared" si="8"/>
        <v>65</v>
      </c>
      <c r="G15" s="63">
        <f t="shared" si="8"/>
        <v>0</v>
      </c>
      <c r="H15" s="63">
        <f t="shared" si="8"/>
        <v>0</v>
      </c>
      <c r="I15" s="8"/>
      <c r="J15" s="8"/>
      <c r="K15" s="8"/>
      <c r="L15" s="8"/>
    </row>
    <row r="16" spans="1:12" s="11" customFormat="1" ht="12.75">
      <c r="A16" s="64" t="s">
        <v>165</v>
      </c>
      <c r="B16" s="62" t="s">
        <v>166</v>
      </c>
      <c r="C16" s="63">
        <f aca="true" t="shared" si="9" ref="C16:H16">+C17+C20</f>
        <v>0</v>
      </c>
      <c r="D16" s="63">
        <f t="shared" si="9"/>
        <v>465703.8</v>
      </c>
      <c r="E16" s="63">
        <f t="shared" si="9"/>
        <v>482080.9099999999</v>
      </c>
      <c r="F16" s="63">
        <f t="shared" si="9"/>
        <v>375745.6099999999</v>
      </c>
      <c r="G16" s="63">
        <f t="shared" si="9"/>
        <v>373863.53</v>
      </c>
      <c r="H16" s="63">
        <f t="shared" si="9"/>
        <v>47879.490000000005</v>
      </c>
      <c r="I16" s="8"/>
      <c r="J16" s="8"/>
      <c r="K16" s="8"/>
      <c r="L16" s="8"/>
    </row>
    <row r="17" spans="1:12" s="11" customFormat="1" ht="12.75">
      <c r="A17" s="64" t="s">
        <v>167</v>
      </c>
      <c r="B17" s="62" t="s">
        <v>152</v>
      </c>
      <c r="C17" s="63">
        <f aca="true" t="shared" si="10" ref="C17:H17">+C24+C37+C19+C63+C147</f>
        <v>0</v>
      </c>
      <c r="D17" s="63">
        <f t="shared" si="10"/>
        <v>465616.8</v>
      </c>
      <c r="E17" s="63">
        <f t="shared" si="10"/>
        <v>481993.9099999999</v>
      </c>
      <c r="F17" s="63">
        <f t="shared" si="10"/>
        <v>375680.6099999999</v>
      </c>
      <c r="G17" s="63">
        <f t="shared" si="10"/>
        <v>373863.53</v>
      </c>
      <c r="H17" s="63">
        <f t="shared" si="10"/>
        <v>47879.490000000005</v>
      </c>
      <c r="I17" s="8"/>
      <c r="J17" s="8"/>
      <c r="K17" s="8"/>
      <c r="L17" s="8"/>
    </row>
    <row r="18" spans="1:12" s="11" customFormat="1" ht="25.5">
      <c r="A18" s="64" t="s">
        <v>364</v>
      </c>
      <c r="B18" s="62" t="s">
        <v>360</v>
      </c>
      <c r="C18" s="63">
        <f aca="true" t="shared" si="11" ref="C18:H18">C23</f>
        <v>0</v>
      </c>
      <c r="D18" s="63">
        <f t="shared" si="11"/>
        <v>1867</v>
      </c>
      <c r="E18" s="63">
        <f t="shared" si="11"/>
        <v>1867</v>
      </c>
      <c r="F18" s="63">
        <f t="shared" si="11"/>
        <v>1867</v>
      </c>
      <c r="G18" s="63">
        <f t="shared" si="11"/>
        <v>1763.39</v>
      </c>
      <c r="H18" s="63">
        <f t="shared" si="11"/>
        <v>1763.39</v>
      </c>
      <c r="I18" s="8"/>
      <c r="J18" s="8"/>
      <c r="K18" s="8"/>
      <c r="L18" s="8"/>
    </row>
    <row r="19" spans="1:12" s="11" customFormat="1" ht="12.75">
      <c r="A19" s="64" t="s">
        <v>168</v>
      </c>
      <c r="B19" s="62" t="s">
        <v>160</v>
      </c>
      <c r="C19" s="63">
        <f aca="true" t="shared" si="12" ref="C19:H19">+C152</f>
        <v>0</v>
      </c>
      <c r="D19" s="63">
        <f t="shared" si="12"/>
        <v>0</v>
      </c>
      <c r="E19" s="63">
        <f t="shared" si="12"/>
        <v>26512</v>
      </c>
      <c r="F19" s="63">
        <f t="shared" si="12"/>
        <v>19814.54</v>
      </c>
      <c r="G19" s="63">
        <f t="shared" si="12"/>
        <v>19814.28</v>
      </c>
      <c r="H19" s="63">
        <f t="shared" si="12"/>
        <v>2247.09</v>
      </c>
      <c r="I19" s="8"/>
      <c r="J19" s="8"/>
      <c r="K19" s="8"/>
      <c r="L19" s="8"/>
    </row>
    <row r="20" spans="1:12" s="11" customFormat="1" ht="12.75">
      <c r="A20" s="64" t="s">
        <v>169</v>
      </c>
      <c r="B20" s="62" t="s">
        <v>162</v>
      </c>
      <c r="C20" s="63">
        <f aca="true" t="shared" si="13" ref="C20:H20">+C66</f>
        <v>0</v>
      </c>
      <c r="D20" s="63">
        <f t="shared" si="13"/>
        <v>87</v>
      </c>
      <c r="E20" s="63">
        <f t="shared" si="13"/>
        <v>87</v>
      </c>
      <c r="F20" s="63">
        <f t="shared" si="13"/>
        <v>65</v>
      </c>
      <c r="G20" s="63">
        <f t="shared" si="13"/>
        <v>0</v>
      </c>
      <c r="H20" s="63">
        <f t="shared" si="13"/>
        <v>0</v>
      </c>
      <c r="I20" s="8"/>
      <c r="J20" s="8"/>
      <c r="K20" s="8"/>
      <c r="L20" s="8"/>
    </row>
    <row r="21" spans="1:12" s="11" customFormat="1" ht="12.75">
      <c r="A21" s="64" t="s">
        <v>170</v>
      </c>
      <c r="B21" s="62" t="s">
        <v>171</v>
      </c>
      <c r="C21" s="63">
        <f aca="true" t="shared" si="14" ref="C21:H21">+C22+C66</f>
        <v>0</v>
      </c>
      <c r="D21" s="63">
        <f t="shared" si="14"/>
        <v>465703.8</v>
      </c>
      <c r="E21" s="63">
        <f t="shared" si="14"/>
        <v>455568.9099999999</v>
      </c>
      <c r="F21" s="63">
        <f t="shared" si="14"/>
        <v>355931.06999999995</v>
      </c>
      <c r="G21" s="63">
        <f t="shared" si="14"/>
        <v>354049.25</v>
      </c>
      <c r="H21" s="63">
        <f t="shared" si="14"/>
        <v>45632.4</v>
      </c>
      <c r="I21" s="8"/>
      <c r="J21" s="8"/>
      <c r="K21" s="8"/>
      <c r="L21" s="8"/>
    </row>
    <row r="22" spans="1:12" s="11" customFormat="1" ht="12.75">
      <c r="A22" s="64" t="s">
        <v>172</v>
      </c>
      <c r="B22" s="62" t="s">
        <v>152</v>
      </c>
      <c r="C22" s="63">
        <f aca="true" t="shared" si="15" ref="C22:H22">+C24+C37+C63+C147</f>
        <v>0</v>
      </c>
      <c r="D22" s="63">
        <f t="shared" si="15"/>
        <v>465616.8</v>
      </c>
      <c r="E22" s="63">
        <f t="shared" si="15"/>
        <v>455481.9099999999</v>
      </c>
      <c r="F22" s="63">
        <f t="shared" si="15"/>
        <v>355866.06999999995</v>
      </c>
      <c r="G22" s="63">
        <f t="shared" si="15"/>
        <v>354049.25</v>
      </c>
      <c r="H22" s="63">
        <f t="shared" si="15"/>
        <v>45632.4</v>
      </c>
      <c r="I22" s="8"/>
      <c r="J22" s="8"/>
      <c r="K22" s="8"/>
      <c r="L22" s="8"/>
    </row>
    <row r="23" spans="1:12" ht="25.5">
      <c r="A23" s="64" t="s">
        <v>364</v>
      </c>
      <c r="B23" s="62" t="s">
        <v>360</v>
      </c>
      <c r="C23" s="63">
        <f aca="true" t="shared" si="16" ref="C23:H23">C147</f>
        <v>0</v>
      </c>
      <c r="D23" s="63">
        <f t="shared" si="16"/>
        <v>1867</v>
      </c>
      <c r="E23" s="63">
        <f t="shared" si="16"/>
        <v>1867</v>
      </c>
      <c r="F23" s="63">
        <f t="shared" si="16"/>
        <v>1867</v>
      </c>
      <c r="G23" s="63">
        <f t="shared" si="16"/>
        <v>1763.39</v>
      </c>
      <c r="H23" s="63">
        <f t="shared" si="16"/>
        <v>1763.39</v>
      </c>
      <c r="I23" s="8"/>
      <c r="J23" s="8"/>
      <c r="K23" s="8"/>
      <c r="L23" s="8"/>
    </row>
    <row r="24" spans="1:12" ht="12.75" customHeight="1">
      <c r="A24" s="64" t="s">
        <v>173</v>
      </c>
      <c r="B24" s="62" t="s">
        <v>154</v>
      </c>
      <c r="C24" s="63">
        <f aca="true" t="shared" si="17" ref="C24:H24">+C25+C31</f>
        <v>0</v>
      </c>
      <c r="D24" s="63">
        <f t="shared" si="17"/>
        <v>0</v>
      </c>
      <c r="E24" s="63">
        <f t="shared" si="17"/>
        <v>3888.6000000000004</v>
      </c>
      <c r="F24" s="63">
        <f t="shared" si="17"/>
        <v>2984.15</v>
      </c>
      <c r="G24" s="63">
        <f t="shared" si="17"/>
        <v>2758.2799999999997</v>
      </c>
      <c r="H24" s="63">
        <f t="shared" si="17"/>
        <v>316.58000000000004</v>
      </c>
      <c r="I24" s="8"/>
      <c r="J24" s="8"/>
      <c r="K24" s="8"/>
      <c r="L24" s="8"/>
    </row>
    <row r="25" spans="1:12" ht="12.75">
      <c r="A25" s="64" t="s">
        <v>174</v>
      </c>
      <c r="B25" s="62" t="s">
        <v>175</v>
      </c>
      <c r="C25" s="63">
        <f aca="true" t="shared" si="18" ref="C25:H25">C26+C27+C28+C29+C30</f>
        <v>0</v>
      </c>
      <c r="D25" s="63">
        <f t="shared" si="18"/>
        <v>0</v>
      </c>
      <c r="E25" s="63">
        <f t="shared" si="18"/>
        <v>3197.9500000000003</v>
      </c>
      <c r="F25" s="63">
        <f t="shared" si="18"/>
        <v>2427.73</v>
      </c>
      <c r="G25" s="63">
        <f t="shared" si="18"/>
        <v>2249.83</v>
      </c>
      <c r="H25" s="63">
        <f t="shared" si="18"/>
        <v>256.72</v>
      </c>
      <c r="I25" s="8"/>
      <c r="J25" s="8"/>
      <c r="K25" s="8"/>
      <c r="L25" s="8"/>
    </row>
    <row r="26" spans="1:12" ht="12.75">
      <c r="A26" s="74" t="s">
        <v>176</v>
      </c>
      <c r="B26" s="65" t="s">
        <v>339</v>
      </c>
      <c r="C26" s="66"/>
      <c r="D26" s="10">
        <v>0</v>
      </c>
      <c r="E26" s="10">
        <v>3158.96</v>
      </c>
      <c r="F26" s="10">
        <v>2389</v>
      </c>
      <c r="G26" s="7">
        <v>2221.76</v>
      </c>
      <c r="H26" s="7">
        <v>253.05</v>
      </c>
      <c r="I26" s="8"/>
      <c r="J26" s="8"/>
      <c r="K26" s="8"/>
      <c r="L26" s="8"/>
    </row>
    <row r="27" spans="1:12" ht="12" customHeight="1">
      <c r="A27" s="74" t="s">
        <v>177</v>
      </c>
      <c r="B27" s="67" t="s">
        <v>178</v>
      </c>
      <c r="C27" s="66"/>
      <c r="D27" s="10">
        <v>0</v>
      </c>
      <c r="E27" s="10">
        <v>3.26</v>
      </c>
      <c r="F27" s="10">
        <v>3.15</v>
      </c>
      <c r="G27" s="7">
        <v>2.73</v>
      </c>
      <c r="H27" s="7">
        <v>0.35</v>
      </c>
      <c r="I27" s="8"/>
      <c r="J27" s="8"/>
      <c r="K27" s="8"/>
      <c r="L27" s="8"/>
    </row>
    <row r="28" spans="1:12" ht="13.5" customHeight="1">
      <c r="A28" s="74" t="s">
        <v>179</v>
      </c>
      <c r="B28" s="67" t="s">
        <v>180</v>
      </c>
      <c r="C28" s="66"/>
      <c r="D28" s="10">
        <v>0</v>
      </c>
      <c r="E28" s="10">
        <v>1.65</v>
      </c>
      <c r="F28" s="10">
        <v>1.5</v>
      </c>
      <c r="G28" s="7">
        <v>1.22</v>
      </c>
      <c r="H28" s="7">
        <v>0.08</v>
      </c>
      <c r="I28" s="8"/>
      <c r="J28" s="8"/>
      <c r="K28" s="8"/>
      <c r="L28" s="8"/>
    </row>
    <row r="29" spans="1:12" ht="12.75">
      <c r="A29" s="74" t="s">
        <v>359</v>
      </c>
      <c r="B29" s="67" t="s">
        <v>181</v>
      </c>
      <c r="C29" s="66"/>
      <c r="D29" s="10">
        <v>0</v>
      </c>
      <c r="E29" s="10">
        <v>0</v>
      </c>
      <c r="F29" s="10">
        <v>0</v>
      </c>
      <c r="G29" s="7">
        <v>0</v>
      </c>
      <c r="H29" s="7">
        <v>0</v>
      </c>
      <c r="I29" s="8"/>
      <c r="J29" s="8"/>
      <c r="K29" s="8"/>
      <c r="L29" s="8"/>
    </row>
    <row r="30" spans="1:12" ht="12.75">
      <c r="A30" s="74" t="s">
        <v>182</v>
      </c>
      <c r="B30" s="67" t="s">
        <v>340</v>
      </c>
      <c r="C30" s="66"/>
      <c r="D30" s="10">
        <v>0</v>
      </c>
      <c r="E30" s="10">
        <v>34.08</v>
      </c>
      <c r="F30" s="10">
        <v>34.08</v>
      </c>
      <c r="G30" s="7">
        <v>24.12</v>
      </c>
      <c r="H30" s="7">
        <v>3.24</v>
      </c>
      <c r="I30" s="8"/>
      <c r="J30" s="8"/>
      <c r="K30" s="8"/>
      <c r="L30" s="8"/>
    </row>
    <row r="31" spans="1:12" ht="12.75">
      <c r="A31" s="64" t="s">
        <v>183</v>
      </c>
      <c r="B31" s="62" t="s">
        <v>184</v>
      </c>
      <c r="C31" s="63">
        <f aca="true" t="shared" si="19" ref="C31:H31">+C32+C33+C34+C35+C36</f>
        <v>0</v>
      </c>
      <c r="D31" s="63">
        <f t="shared" si="19"/>
        <v>0</v>
      </c>
      <c r="E31" s="63">
        <f t="shared" si="19"/>
        <v>690.65</v>
      </c>
      <c r="F31" s="63">
        <f t="shared" si="19"/>
        <v>556.42</v>
      </c>
      <c r="G31" s="63">
        <f t="shared" si="19"/>
        <v>508.45</v>
      </c>
      <c r="H31" s="63">
        <f t="shared" si="19"/>
        <v>59.86</v>
      </c>
      <c r="I31" s="8"/>
      <c r="J31" s="8"/>
      <c r="K31" s="8"/>
      <c r="L31" s="8"/>
    </row>
    <row r="32" spans="1:12" ht="12.75">
      <c r="A32" s="74" t="s">
        <v>185</v>
      </c>
      <c r="B32" s="67" t="s">
        <v>186</v>
      </c>
      <c r="C32" s="66"/>
      <c r="D32" s="10">
        <v>0</v>
      </c>
      <c r="E32" s="10">
        <v>476.5</v>
      </c>
      <c r="F32" s="10">
        <v>384.45</v>
      </c>
      <c r="G32" s="7">
        <v>353.38</v>
      </c>
      <c r="H32" s="7">
        <v>40.14</v>
      </c>
      <c r="I32" s="8"/>
      <c r="J32" s="8"/>
      <c r="K32" s="8"/>
      <c r="L32" s="8"/>
    </row>
    <row r="33" spans="1:12" s="11" customFormat="1" ht="12.75">
      <c r="A33" s="74" t="s">
        <v>187</v>
      </c>
      <c r="B33" s="67" t="s">
        <v>188</v>
      </c>
      <c r="C33" s="66"/>
      <c r="D33" s="10">
        <v>0</v>
      </c>
      <c r="E33" s="10">
        <v>15.09</v>
      </c>
      <c r="F33" s="10">
        <v>12.17</v>
      </c>
      <c r="G33" s="7">
        <v>11.14</v>
      </c>
      <c r="H33" s="7">
        <v>1.26</v>
      </c>
      <c r="I33" s="8"/>
      <c r="J33" s="8"/>
      <c r="K33" s="8"/>
      <c r="L33" s="8"/>
    </row>
    <row r="34" spans="1:12" s="11" customFormat="1" ht="12.75">
      <c r="A34" s="74" t="s">
        <v>189</v>
      </c>
      <c r="B34" s="67" t="s">
        <v>190</v>
      </c>
      <c r="C34" s="66"/>
      <c r="D34" s="10">
        <v>0</v>
      </c>
      <c r="E34" s="10">
        <v>156.82</v>
      </c>
      <c r="F34" s="10">
        <v>126.53</v>
      </c>
      <c r="G34" s="7">
        <v>117.16</v>
      </c>
      <c r="H34" s="7">
        <v>13.27</v>
      </c>
      <c r="I34" s="8"/>
      <c r="J34" s="8"/>
      <c r="K34" s="8"/>
      <c r="L34" s="8"/>
    </row>
    <row r="35" spans="1:12" ht="25.5">
      <c r="A35" s="74" t="s">
        <v>191</v>
      </c>
      <c r="B35" s="68" t="s">
        <v>192</v>
      </c>
      <c r="C35" s="66"/>
      <c r="D35" s="10">
        <v>0</v>
      </c>
      <c r="E35" s="10">
        <v>5.09</v>
      </c>
      <c r="F35" s="10">
        <v>3.65</v>
      </c>
      <c r="G35" s="7">
        <v>3.36</v>
      </c>
      <c r="H35" s="7">
        <v>0.39</v>
      </c>
      <c r="I35" s="8"/>
      <c r="J35" s="8"/>
      <c r="K35" s="8"/>
      <c r="L35" s="8"/>
    </row>
    <row r="36" spans="1:12" ht="12.75">
      <c r="A36" s="74" t="s">
        <v>193</v>
      </c>
      <c r="B36" s="68" t="s">
        <v>194</v>
      </c>
      <c r="C36" s="66"/>
      <c r="D36" s="10">
        <v>0</v>
      </c>
      <c r="E36" s="10">
        <v>37.15</v>
      </c>
      <c r="F36" s="10">
        <v>29.62</v>
      </c>
      <c r="G36" s="10">
        <v>23.41</v>
      </c>
      <c r="H36" s="10">
        <v>4.8</v>
      </c>
      <c r="I36" s="8"/>
      <c r="J36" s="8"/>
      <c r="K36" s="8"/>
      <c r="L36" s="8"/>
    </row>
    <row r="37" spans="1:12" ht="12.75">
      <c r="A37" s="64" t="s">
        <v>195</v>
      </c>
      <c r="B37" s="62" t="s">
        <v>156</v>
      </c>
      <c r="C37" s="63">
        <f aca="true" t="shared" si="20" ref="C37:H37">+C38+C51+C50+C53+C56+C58+C59+C60+C57</f>
        <v>0</v>
      </c>
      <c r="D37" s="63">
        <f t="shared" si="20"/>
        <v>463749.8</v>
      </c>
      <c r="E37" s="63">
        <f t="shared" si="20"/>
        <v>449726.30999999994</v>
      </c>
      <c r="F37" s="63">
        <f t="shared" si="20"/>
        <v>351014.9199999999</v>
      </c>
      <c r="G37" s="63">
        <f t="shared" si="20"/>
        <v>349527.57999999996</v>
      </c>
      <c r="H37" s="63">
        <f t="shared" si="20"/>
        <v>43552.43</v>
      </c>
      <c r="I37" s="8"/>
      <c r="J37" s="8"/>
      <c r="K37" s="8"/>
      <c r="L37" s="8"/>
    </row>
    <row r="38" spans="1:12" ht="12.75">
      <c r="A38" s="64" t="s">
        <v>196</v>
      </c>
      <c r="B38" s="62" t="s">
        <v>197</v>
      </c>
      <c r="C38" s="63">
        <f aca="true" t="shared" si="21" ref="C38:H38">+C39+C40+C41+C42+C43+C44+C45+C46+C48</f>
        <v>0</v>
      </c>
      <c r="D38" s="63">
        <f t="shared" si="21"/>
        <v>463749.8</v>
      </c>
      <c r="E38" s="63">
        <f t="shared" si="21"/>
        <v>449423.00999999995</v>
      </c>
      <c r="F38" s="63">
        <f t="shared" si="21"/>
        <v>350937.98999999993</v>
      </c>
      <c r="G38" s="63">
        <f t="shared" si="21"/>
        <v>349456.83999999997</v>
      </c>
      <c r="H38" s="63">
        <f t="shared" si="21"/>
        <v>43540.67999999999</v>
      </c>
      <c r="I38" s="8"/>
      <c r="J38" s="8"/>
      <c r="K38" s="8"/>
      <c r="L38" s="8"/>
    </row>
    <row r="39" spans="1:12" ht="12.75">
      <c r="A39" s="74" t="s">
        <v>198</v>
      </c>
      <c r="B39" s="67" t="s">
        <v>199</v>
      </c>
      <c r="C39" s="66"/>
      <c r="D39" s="10">
        <v>0</v>
      </c>
      <c r="E39" s="10">
        <v>52</v>
      </c>
      <c r="F39" s="10">
        <v>34</v>
      </c>
      <c r="G39" s="7">
        <v>32.67</v>
      </c>
      <c r="H39" s="7">
        <v>0.17</v>
      </c>
      <c r="I39" s="8"/>
      <c r="J39" s="8"/>
      <c r="K39" s="8"/>
      <c r="L39" s="8"/>
    </row>
    <row r="40" spans="1:12" ht="12.75">
      <c r="A40" s="74" t="s">
        <v>200</v>
      </c>
      <c r="B40" s="67" t="s">
        <v>201</v>
      </c>
      <c r="C40" s="66"/>
      <c r="D40" s="10">
        <v>0</v>
      </c>
      <c r="E40" s="10">
        <v>6</v>
      </c>
      <c r="F40" s="10">
        <v>4</v>
      </c>
      <c r="G40" s="7">
        <v>3.98</v>
      </c>
      <c r="H40" s="7">
        <v>1.15</v>
      </c>
      <c r="I40" s="8"/>
      <c r="J40" s="8"/>
      <c r="K40" s="8"/>
      <c r="L40" s="8"/>
    </row>
    <row r="41" spans="1:12" ht="12.75">
      <c r="A41" s="74" t="s">
        <v>202</v>
      </c>
      <c r="B41" s="67" t="s">
        <v>203</v>
      </c>
      <c r="C41" s="66"/>
      <c r="D41" s="10">
        <v>0</v>
      </c>
      <c r="E41" s="10">
        <v>65.5</v>
      </c>
      <c r="F41" s="10">
        <v>57</v>
      </c>
      <c r="G41" s="7">
        <v>46.91</v>
      </c>
      <c r="H41" s="7">
        <v>2.37</v>
      </c>
      <c r="I41" s="8"/>
      <c r="J41" s="8"/>
      <c r="K41" s="8"/>
      <c r="L41" s="8"/>
    </row>
    <row r="42" spans="1:12" s="11" customFormat="1" ht="12.75">
      <c r="A42" s="74" t="s">
        <v>204</v>
      </c>
      <c r="B42" s="67" t="s">
        <v>205</v>
      </c>
      <c r="C42" s="66"/>
      <c r="D42" s="10">
        <v>0</v>
      </c>
      <c r="E42" s="10">
        <v>6</v>
      </c>
      <c r="F42" s="10">
        <v>4.5</v>
      </c>
      <c r="G42" s="7">
        <v>4.29</v>
      </c>
      <c r="H42" s="7">
        <v>0.45</v>
      </c>
      <c r="I42" s="8"/>
      <c r="J42" s="8"/>
      <c r="K42" s="8"/>
      <c r="L42" s="8"/>
    </row>
    <row r="43" spans="1:12" s="111" customFormat="1" ht="12.75">
      <c r="A43" s="74" t="s">
        <v>206</v>
      </c>
      <c r="B43" s="67" t="s">
        <v>207</v>
      </c>
      <c r="C43" s="66"/>
      <c r="D43" s="10">
        <v>0</v>
      </c>
      <c r="E43" s="10">
        <v>23</v>
      </c>
      <c r="F43" s="10">
        <v>13.5</v>
      </c>
      <c r="G43" s="7">
        <v>7.5</v>
      </c>
      <c r="H43" s="7">
        <v>0</v>
      </c>
      <c r="I43" s="8"/>
      <c r="J43" s="8"/>
      <c r="K43" s="8"/>
      <c r="L43" s="8"/>
    </row>
    <row r="44" spans="1:12" ht="12.75">
      <c r="A44" s="74" t="s">
        <v>208</v>
      </c>
      <c r="B44" s="67" t="s">
        <v>209</v>
      </c>
      <c r="C44" s="66"/>
      <c r="D44" s="10">
        <v>0</v>
      </c>
      <c r="E44" s="10">
        <v>8</v>
      </c>
      <c r="F44" s="10">
        <v>5</v>
      </c>
      <c r="G44" s="7">
        <v>4.61</v>
      </c>
      <c r="H44" s="7">
        <v>0.69</v>
      </c>
      <c r="I44" s="8"/>
      <c r="J44" s="8"/>
      <c r="K44" s="8"/>
      <c r="L44" s="8"/>
    </row>
    <row r="45" spans="1:12" s="11" customFormat="1" ht="26.25" customHeight="1">
      <c r="A45" s="74" t="s">
        <v>210</v>
      </c>
      <c r="B45" s="67" t="s">
        <v>211</v>
      </c>
      <c r="C45" s="66"/>
      <c r="D45" s="10">
        <v>0</v>
      </c>
      <c r="E45" s="10">
        <v>81</v>
      </c>
      <c r="F45" s="10">
        <v>60</v>
      </c>
      <c r="G45" s="10">
        <v>56.53</v>
      </c>
      <c r="H45" s="10">
        <v>5.41</v>
      </c>
      <c r="I45" s="8"/>
      <c r="J45" s="8"/>
      <c r="K45" s="8"/>
      <c r="L45" s="8"/>
    </row>
    <row r="46" spans="1:12" s="11" customFormat="1" ht="26.25" customHeight="1">
      <c r="A46" s="64" t="s">
        <v>212</v>
      </c>
      <c r="B46" s="62" t="s">
        <v>213</v>
      </c>
      <c r="C46" s="69">
        <f aca="true" t="shared" si="22" ref="C46:H46">+C47+C76</f>
        <v>0</v>
      </c>
      <c r="D46" s="69">
        <f t="shared" si="22"/>
        <v>463749.8</v>
      </c>
      <c r="E46" s="69">
        <f t="shared" si="22"/>
        <v>448869.47</v>
      </c>
      <c r="F46" s="69">
        <f t="shared" si="22"/>
        <v>350532.88999999996</v>
      </c>
      <c r="G46" s="69">
        <f t="shared" si="22"/>
        <v>349098.55</v>
      </c>
      <c r="H46" s="69">
        <f t="shared" si="22"/>
        <v>43519.299999999996</v>
      </c>
      <c r="I46" s="8"/>
      <c r="J46" s="8"/>
      <c r="K46" s="8"/>
      <c r="L46" s="8"/>
    </row>
    <row r="47" spans="1:12" s="11" customFormat="1" ht="14.25" customHeight="1">
      <c r="A47" s="108"/>
      <c r="B47" s="70" t="s">
        <v>214</v>
      </c>
      <c r="C47" s="71"/>
      <c r="D47" s="10">
        <v>0</v>
      </c>
      <c r="E47" s="10">
        <v>28</v>
      </c>
      <c r="F47" s="10">
        <v>13</v>
      </c>
      <c r="G47" s="7">
        <v>7.85</v>
      </c>
      <c r="H47" s="7">
        <v>0.02</v>
      </c>
      <c r="I47" s="8"/>
      <c r="J47" s="8"/>
      <c r="K47" s="8"/>
      <c r="L47" s="8"/>
    </row>
    <row r="48" spans="1:12" ht="25.5">
      <c r="A48" s="74" t="s">
        <v>215</v>
      </c>
      <c r="B48" s="67" t="s">
        <v>216</v>
      </c>
      <c r="C48" s="66"/>
      <c r="D48" s="10">
        <v>0</v>
      </c>
      <c r="E48" s="10">
        <v>312.04</v>
      </c>
      <c r="F48" s="10">
        <v>227.1</v>
      </c>
      <c r="G48" s="10">
        <v>201.8</v>
      </c>
      <c r="H48" s="10">
        <v>11.14</v>
      </c>
      <c r="I48" s="8"/>
      <c r="J48" s="8"/>
      <c r="K48" s="8"/>
      <c r="L48" s="8"/>
    </row>
    <row r="49" spans="1:12" s="11" customFormat="1" ht="25.5">
      <c r="A49" s="74"/>
      <c r="B49" s="67" t="s">
        <v>217</v>
      </c>
      <c r="C49" s="66"/>
      <c r="D49" s="10">
        <v>0</v>
      </c>
      <c r="E49" s="10">
        <v>13.1</v>
      </c>
      <c r="F49" s="10">
        <v>13.1</v>
      </c>
      <c r="G49" s="10">
        <v>13.09</v>
      </c>
      <c r="H49" s="10">
        <v>0</v>
      </c>
      <c r="I49" s="8"/>
      <c r="J49" s="8"/>
      <c r="K49" s="8"/>
      <c r="L49" s="8"/>
    </row>
    <row r="50" spans="1:12" ht="12.75">
      <c r="A50" s="64" t="s">
        <v>218</v>
      </c>
      <c r="B50" s="67" t="s">
        <v>219</v>
      </c>
      <c r="C50" s="66"/>
      <c r="D50" s="10">
        <v>0</v>
      </c>
      <c r="E50" s="10">
        <v>153</v>
      </c>
      <c r="F50" s="10">
        <v>0</v>
      </c>
      <c r="G50" s="10">
        <v>0</v>
      </c>
      <c r="H50" s="10">
        <v>0</v>
      </c>
      <c r="I50" s="8"/>
      <c r="J50" s="8"/>
      <c r="K50" s="8"/>
      <c r="L50" s="8"/>
    </row>
    <row r="51" spans="1:12" ht="12.75">
      <c r="A51" s="64" t="s">
        <v>220</v>
      </c>
      <c r="B51" s="62" t="s">
        <v>221</v>
      </c>
      <c r="C51" s="72">
        <f aca="true" t="shared" si="23" ref="C51:H51">+C52</f>
        <v>0</v>
      </c>
      <c r="D51" s="72">
        <f t="shared" si="23"/>
        <v>0</v>
      </c>
      <c r="E51" s="72">
        <f t="shared" si="23"/>
        <v>78.87</v>
      </c>
      <c r="F51" s="72">
        <f t="shared" si="23"/>
        <v>27</v>
      </c>
      <c r="G51" s="72">
        <f t="shared" si="23"/>
        <v>26.93</v>
      </c>
      <c r="H51" s="72">
        <f t="shared" si="23"/>
        <v>3.86</v>
      </c>
      <c r="I51" s="8"/>
      <c r="J51" s="8"/>
      <c r="K51" s="8"/>
      <c r="L51" s="8"/>
    </row>
    <row r="52" spans="1:12" ht="12.75">
      <c r="A52" s="74" t="s">
        <v>222</v>
      </c>
      <c r="B52" s="67" t="s">
        <v>223</v>
      </c>
      <c r="C52" s="66"/>
      <c r="D52" s="10">
        <v>0</v>
      </c>
      <c r="E52" s="10">
        <v>78.87</v>
      </c>
      <c r="F52" s="10">
        <v>27</v>
      </c>
      <c r="G52" s="10">
        <v>26.93</v>
      </c>
      <c r="H52" s="10">
        <v>3.86</v>
      </c>
      <c r="I52" s="8"/>
      <c r="J52" s="8"/>
      <c r="K52" s="8"/>
      <c r="L52" s="8"/>
    </row>
    <row r="53" spans="1:12" ht="12.75">
      <c r="A53" s="64" t="s">
        <v>224</v>
      </c>
      <c r="B53" s="62" t="s">
        <v>225</v>
      </c>
      <c r="C53" s="63">
        <f aca="true" t="shared" si="24" ref="C53:H53">+C54+C55</f>
        <v>0</v>
      </c>
      <c r="D53" s="63">
        <f t="shared" si="24"/>
        <v>0</v>
      </c>
      <c r="E53" s="63">
        <f t="shared" si="24"/>
        <v>21</v>
      </c>
      <c r="F53" s="63">
        <f t="shared" si="24"/>
        <v>16</v>
      </c>
      <c r="G53" s="63">
        <f t="shared" si="24"/>
        <v>14.69</v>
      </c>
      <c r="H53" s="63">
        <f t="shared" si="24"/>
        <v>3.23</v>
      </c>
      <c r="I53" s="8"/>
      <c r="J53" s="8"/>
      <c r="K53" s="8"/>
      <c r="L53" s="8"/>
    </row>
    <row r="54" spans="1:12" ht="12.75">
      <c r="A54" s="64" t="s">
        <v>226</v>
      </c>
      <c r="B54" s="67" t="s">
        <v>227</v>
      </c>
      <c r="C54" s="66"/>
      <c r="D54" s="10">
        <v>0</v>
      </c>
      <c r="E54" s="10">
        <v>21</v>
      </c>
      <c r="F54" s="10">
        <v>16</v>
      </c>
      <c r="G54" s="7">
        <v>14.69</v>
      </c>
      <c r="H54" s="7">
        <v>3.23</v>
      </c>
      <c r="I54" s="8"/>
      <c r="J54" s="8"/>
      <c r="K54" s="8"/>
      <c r="L54" s="8"/>
    </row>
    <row r="55" spans="1:12" ht="12.75">
      <c r="A55" s="64" t="s">
        <v>228</v>
      </c>
      <c r="B55" s="67" t="s">
        <v>229</v>
      </c>
      <c r="C55" s="66"/>
      <c r="D55" s="10">
        <v>0</v>
      </c>
      <c r="E55" s="10">
        <v>0</v>
      </c>
      <c r="F55" s="10">
        <v>0</v>
      </c>
      <c r="G55" s="7">
        <v>0</v>
      </c>
      <c r="H55" s="7">
        <v>0</v>
      </c>
      <c r="I55" s="8"/>
      <c r="J55" s="8"/>
      <c r="K55" s="8"/>
      <c r="L55" s="8"/>
    </row>
    <row r="56" spans="1:12" s="11" customFormat="1" ht="12.75">
      <c r="A56" s="74" t="s">
        <v>230</v>
      </c>
      <c r="B56" s="67" t="s">
        <v>231</v>
      </c>
      <c r="C56" s="66"/>
      <c r="D56" s="10">
        <v>0</v>
      </c>
      <c r="E56" s="10">
        <v>7</v>
      </c>
      <c r="F56" s="10">
        <v>2.5</v>
      </c>
      <c r="G56" s="7">
        <v>2.11</v>
      </c>
      <c r="H56" s="7">
        <v>0</v>
      </c>
      <c r="I56" s="8"/>
      <c r="J56" s="8"/>
      <c r="K56" s="8"/>
      <c r="L56" s="8"/>
    </row>
    <row r="57" spans="1:12" ht="12.75">
      <c r="A57" s="74" t="s">
        <v>232</v>
      </c>
      <c r="B57" s="65" t="s">
        <v>233</v>
      </c>
      <c r="C57" s="66"/>
      <c r="D57" s="10">
        <v>0</v>
      </c>
      <c r="E57" s="10">
        <v>0</v>
      </c>
      <c r="F57" s="10">
        <v>0</v>
      </c>
      <c r="G57" s="7">
        <v>0</v>
      </c>
      <c r="H57" s="7">
        <v>0</v>
      </c>
      <c r="I57" s="8"/>
      <c r="J57" s="8"/>
      <c r="K57" s="8"/>
      <c r="L57" s="8"/>
    </row>
    <row r="58" spans="1:12" ht="13.5" customHeight="1">
      <c r="A58" s="74" t="s">
        <v>234</v>
      </c>
      <c r="B58" s="67" t="s">
        <v>235</v>
      </c>
      <c r="C58" s="66"/>
      <c r="D58" s="10">
        <v>0</v>
      </c>
      <c r="E58" s="10">
        <v>2.43</v>
      </c>
      <c r="F58" s="10">
        <v>2.43</v>
      </c>
      <c r="G58" s="7">
        <v>0</v>
      </c>
      <c r="H58" s="7">
        <v>0</v>
      </c>
      <c r="I58" s="8"/>
      <c r="J58" s="8"/>
      <c r="K58" s="8"/>
      <c r="L58" s="8"/>
    </row>
    <row r="59" spans="1:12" s="11" customFormat="1" ht="12.75">
      <c r="A59" s="74" t="s">
        <v>236</v>
      </c>
      <c r="B59" s="67" t="s">
        <v>237</v>
      </c>
      <c r="C59" s="66"/>
      <c r="D59" s="10">
        <v>0</v>
      </c>
      <c r="E59" s="10">
        <v>5</v>
      </c>
      <c r="F59" s="10">
        <v>3</v>
      </c>
      <c r="G59" s="10">
        <v>2</v>
      </c>
      <c r="H59" s="10">
        <v>0.25</v>
      </c>
      <c r="I59" s="8"/>
      <c r="J59" s="8"/>
      <c r="K59" s="8"/>
      <c r="L59" s="8"/>
    </row>
    <row r="60" spans="1:12" s="11" customFormat="1" ht="12.75">
      <c r="A60" s="64" t="s">
        <v>238</v>
      </c>
      <c r="B60" s="62" t="s">
        <v>239</v>
      </c>
      <c r="C60" s="72">
        <f aca="true" t="shared" si="25" ref="C60:H60">+C61+C62</f>
        <v>0</v>
      </c>
      <c r="D60" s="72">
        <f t="shared" si="25"/>
        <v>0</v>
      </c>
      <c r="E60" s="72">
        <f t="shared" si="25"/>
        <v>36</v>
      </c>
      <c r="F60" s="72">
        <f t="shared" si="25"/>
        <v>26</v>
      </c>
      <c r="G60" s="72">
        <f t="shared" si="25"/>
        <v>25.009999999999998</v>
      </c>
      <c r="H60" s="72">
        <f t="shared" si="25"/>
        <v>4.41</v>
      </c>
      <c r="I60" s="8"/>
      <c r="J60" s="8"/>
      <c r="K60" s="8"/>
      <c r="L60" s="8"/>
    </row>
    <row r="61" spans="1:12" ht="12.75">
      <c r="A61" s="74" t="s">
        <v>240</v>
      </c>
      <c r="B61" s="67" t="s">
        <v>241</v>
      </c>
      <c r="C61" s="66"/>
      <c r="D61" s="10">
        <v>0</v>
      </c>
      <c r="E61" s="10">
        <v>10</v>
      </c>
      <c r="F61" s="10">
        <v>8</v>
      </c>
      <c r="G61" s="7">
        <v>7.72</v>
      </c>
      <c r="H61" s="7">
        <v>2.58</v>
      </c>
      <c r="I61" s="8"/>
      <c r="J61" s="8"/>
      <c r="K61" s="8"/>
      <c r="L61" s="8"/>
    </row>
    <row r="62" spans="1:12" s="11" customFormat="1" ht="12.75">
      <c r="A62" s="74" t="s">
        <v>242</v>
      </c>
      <c r="B62" s="67" t="s">
        <v>243</v>
      </c>
      <c r="C62" s="66"/>
      <c r="D62" s="10">
        <v>0</v>
      </c>
      <c r="E62" s="10">
        <v>26</v>
      </c>
      <c r="F62" s="10">
        <v>18</v>
      </c>
      <c r="G62" s="73">
        <v>17.29</v>
      </c>
      <c r="H62" s="73">
        <v>1.83</v>
      </c>
      <c r="I62" s="8"/>
      <c r="J62" s="8"/>
      <c r="K62" s="8"/>
      <c r="L62" s="8"/>
    </row>
    <row r="63" spans="1:12" s="11" customFormat="1" ht="12.75">
      <c r="A63" s="64" t="s">
        <v>244</v>
      </c>
      <c r="B63" s="62" t="s">
        <v>158</v>
      </c>
      <c r="C63" s="61">
        <f>+C64</f>
        <v>0</v>
      </c>
      <c r="D63" s="61">
        <f aca="true" t="shared" si="26" ref="D63:H64">+D64</f>
        <v>0</v>
      </c>
      <c r="E63" s="61">
        <f t="shared" si="26"/>
        <v>0</v>
      </c>
      <c r="F63" s="61">
        <f t="shared" si="26"/>
        <v>0</v>
      </c>
      <c r="G63" s="61">
        <f t="shared" si="26"/>
        <v>0</v>
      </c>
      <c r="H63" s="61">
        <f t="shared" si="26"/>
        <v>0</v>
      </c>
      <c r="I63" s="8"/>
      <c r="J63" s="8"/>
      <c r="K63" s="8"/>
      <c r="L63" s="8"/>
    </row>
    <row r="64" spans="1:12" s="11" customFormat="1" ht="12.75">
      <c r="A64" s="74" t="s">
        <v>245</v>
      </c>
      <c r="B64" s="62" t="s">
        <v>246</v>
      </c>
      <c r="C64" s="61">
        <f>+C65</f>
        <v>0</v>
      </c>
      <c r="D64" s="61">
        <f t="shared" si="26"/>
        <v>0</v>
      </c>
      <c r="E64" s="61">
        <f t="shared" si="26"/>
        <v>0</v>
      </c>
      <c r="F64" s="61">
        <f t="shared" si="26"/>
        <v>0</v>
      </c>
      <c r="G64" s="61">
        <f t="shared" si="26"/>
        <v>0</v>
      </c>
      <c r="H64" s="61">
        <f t="shared" si="26"/>
        <v>0</v>
      </c>
      <c r="I64" s="8"/>
      <c r="J64" s="8"/>
      <c r="K64" s="8"/>
      <c r="L64" s="8"/>
    </row>
    <row r="65" spans="1:12" s="11" customFormat="1" ht="12.75">
      <c r="A65" s="74" t="s">
        <v>247</v>
      </c>
      <c r="B65" s="67" t="s">
        <v>248</v>
      </c>
      <c r="C65" s="66"/>
      <c r="D65" s="10">
        <v>0</v>
      </c>
      <c r="E65" s="10">
        <v>0</v>
      </c>
      <c r="F65" s="10">
        <v>0</v>
      </c>
      <c r="G65" s="10">
        <v>0</v>
      </c>
      <c r="H65" s="10">
        <v>0</v>
      </c>
      <c r="I65" s="8"/>
      <c r="J65" s="8"/>
      <c r="K65" s="8"/>
      <c r="L65" s="8"/>
    </row>
    <row r="66" spans="1:12" ht="12.75">
      <c r="A66" s="64" t="s">
        <v>249</v>
      </c>
      <c r="B66" s="62" t="s">
        <v>162</v>
      </c>
      <c r="C66" s="63">
        <f aca="true" t="shared" si="27" ref="C66:H66">+C67</f>
        <v>0</v>
      </c>
      <c r="D66" s="63">
        <f t="shared" si="27"/>
        <v>87</v>
      </c>
      <c r="E66" s="63">
        <f t="shared" si="27"/>
        <v>87</v>
      </c>
      <c r="F66" s="63">
        <f t="shared" si="27"/>
        <v>65</v>
      </c>
      <c r="G66" s="63">
        <f t="shared" si="27"/>
        <v>0</v>
      </c>
      <c r="H66" s="63">
        <f t="shared" si="27"/>
        <v>0</v>
      </c>
      <c r="I66" s="8"/>
      <c r="J66" s="8"/>
      <c r="K66" s="8"/>
      <c r="L66" s="8"/>
    </row>
    <row r="67" spans="1:12" ht="12.75">
      <c r="A67" s="64" t="s">
        <v>250</v>
      </c>
      <c r="B67" s="62" t="s">
        <v>164</v>
      </c>
      <c r="C67" s="63">
        <f aca="true" t="shared" si="28" ref="C67:H67">+C68+C73</f>
        <v>0</v>
      </c>
      <c r="D67" s="63">
        <f t="shared" si="28"/>
        <v>87</v>
      </c>
      <c r="E67" s="63">
        <f t="shared" si="28"/>
        <v>87</v>
      </c>
      <c r="F67" s="63">
        <f t="shared" si="28"/>
        <v>65</v>
      </c>
      <c r="G67" s="63">
        <f t="shared" si="28"/>
        <v>0</v>
      </c>
      <c r="H67" s="63">
        <f t="shared" si="28"/>
        <v>0</v>
      </c>
      <c r="I67" s="8"/>
      <c r="J67" s="8"/>
      <c r="K67" s="8"/>
      <c r="L67" s="8"/>
    </row>
    <row r="68" spans="1:12" ht="12.75" customHeight="1">
      <c r="A68" s="64" t="s">
        <v>251</v>
      </c>
      <c r="B68" s="62" t="s">
        <v>252</v>
      </c>
      <c r="C68" s="63">
        <f aca="true" t="shared" si="29" ref="C68:H68">+C70+C72+C71+C69</f>
        <v>0</v>
      </c>
      <c r="D68" s="63">
        <f t="shared" si="29"/>
        <v>87</v>
      </c>
      <c r="E68" s="63">
        <f t="shared" si="29"/>
        <v>87</v>
      </c>
      <c r="F68" s="63">
        <f t="shared" si="29"/>
        <v>65</v>
      </c>
      <c r="G68" s="63">
        <f t="shared" si="29"/>
        <v>0</v>
      </c>
      <c r="H68" s="63">
        <f t="shared" si="29"/>
        <v>0</v>
      </c>
      <c r="I68" s="8"/>
      <c r="J68" s="8"/>
      <c r="K68" s="8"/>
      <c r="L68" s="8"/>
    </row>
    <row r="69" spans="1:12" ht="12.75">
      <c r="A69" s="64"/>
      <c r="B69" s="75" t="s">
        <v>253</v>
      </c>
      <c r="C69" s="63"/>
      <c r="D69" s="10">
        <v>0</v>
      </c>
      <c r="E69" s="10">
        <v>0</v>
      </c>
      <c r="F69" s="10">
        <v>0</v>
      </c>
      <c r="G69" s="7">
        <v>0</v>
      </c>
      <c r="H69" s="7">
        <v>0</v>
      </c>
      <c r="I69" s="8"/>
      <c r="J69" s="8"/>
      <c r="K69" s="8"/>
      <c r="L69" s="8"/>
    </row>
    <row r="70" spans="1:12" ht="12.75" customHeight="1">
      <c r="A70" s="74" t="s">
        <v>254</v>
      </c>
      <c r="B70" s="67" t="s">
        <v>255</v>
      </c>
      <c r="C70" s="66"/>
      <c r="D70" s="10">
        <v>82</v>
      </c>
      <c r="E70" s="10">
        <v>82</v>
      </c>
      <c r="F70" s="10">
        <v>60</v>
      </c>
      <c r="G70" s="7">
        <v>0</v>
      </c>
      <c r="H70" s="7">
        <v>0</v>
      </c>
      <c r="I70" s="8"/>
      <c r="J70" s="8"/>
      <c r="K70" s="8"/>
      <c r="L70" s="8"/>
    </row>
    <row r="71" spans="1:12" ht="12.75">
      <c r="A71" s="74" t="s">
        <v>256</v>
      </c>
      <c r="B71" s="65" t="s">
        <v>257</v>
      </c>
      <c r="C71" s="66"/>
      <c r="D71" s="10">
        <v>5</v>
      </c>
      <c r="E71" s="10">
        <v>5</v>
      </c>
      <c r="F71" s="10">
        <v>5</v>
      </c>
      <c r="G71" s="7">
        <v>0</v>
      </c>
      <c r="H71" s="7">
        <v>0</v>
      </c>
      <c r="I71" s="8"/>
      <c r="J71" s="8"/>
      <c r="K71" s="8"/>
      <c r="L71" s="8"/>
    </row>
    <row r="72" spans="1:12" s="111" customFormat="1" ht="11.25" customHeight="1">
      <c r="A72" s="74" t="s">
        <v>258</v>
      </c>
      <c r="B72" s="67" t="s">
        <v>259</v>
      </c>
      <c r="C72" s="66"/>
      <c r="D72" s="10">
        <v>0</v>
      </c>
      <c r="E72" s="10">
        <v>0</v>
      </c>
      <c r="F72" s="10">
        <v>0</v>
      </c>
      <c r="G72" s="7">
        <v>0</v>
      </c>
      <c r="H72" s="7">
        <v>0</v>
      </c>
      <c r="I72" s="8"/>
      <c r="J72" s="8"/>
      <c r="K72" s="8"/>
      <c r="L72" s="8"/>
    </row>
    <row r="73" spans="1:12" s="111" customFormat="1" ht="12.75">
      <c r="A73" s="109"/>
      <c r="B73" s="65" t="s">
        <v>260</v>
      </c>
      <c r="C73" s="66"/>
      <c r="D73" s="10">
        <v>0</v>
      </c>
      <c r="E73" s="10">
        <v>0</v>
      </c>
      <c r="F73" s="10">
        <v>0</v>
      </c>
      <c r="G73" s="7">
        <v>0</v>
      </c>
      <c r="H73" s="7">
        <v>0</v>
      </c>
      <c r="I73" s="8"/>
      <c r="J73" s="8"/>
      <c r="K73" s="8"/>
      <c r="L73" s="8"/>
    </row>
    <row r="74" spans="1:12" s="111" customFormat="1" ht="12.75">
      <c r="A74" s="74" t="s">
        <v>172</v>
      </c>
      <c r="B74" s="62" t="s">
        <v>261</v>
      </c>
      <c r="C74" s="66"/>
      <c r="D74" s="10">
        <v>0</v>
      </c>
      <c r="E74" s="10">
        <v>0</v>
      </c>
      <c r="F74" s="10">
        <v>0</v>
      </c>
      <c r="G74" s="7">
        <v>0</v>
      </c>
      <c r="H74" s="7">
        <v>0</v>
      </c>
      <c r="I74" s="8"/>
      <c r="J74" s="8"/>
      <c r="K74" s="8"/>
      <c r="L74" s="8"/>
    </row>
    <row r="75" spans="1:12" s="111" customFormat="1" ht="12.75">
      <c r="A75" s="74" t="s">
        <v>262</v>
      </c>
      <c r="B75" s="62" t="s">
        <v>263</v>
      </c>
      <c r="C75" s="61">
        <f aca="true" t="shared" si="30" ref="C75:H75">+C37-C76+C24+C66</f>
        <v>0</v>
      </c>
      <c r="D75" s="61">
        <f t="shared" si="30"/>
        <v>87</v>
      </c>
      <c r="E75" s="61">
        <f t="shared" si="30"/>
        <v>4860.439999999968</v>
      </c>
      <c r="F75" s="61">
        <f t="shared" si="30"/>
        <v>3544.17999999997</v>
      </c>
      <c r="G75" s="61">
        <f t="shared" si="30"/>
        <v>3195.159999999946</v>
      </c>
      <c r="H75" s="61">
        <f t="shared" si="30"/>
        <v>349.7300000000015</v>
      </c>
      <c r="I75" s="8"/>
      <c r="J75" s="8"/>
      <c r="K75" s="8"/>
      <c r="L75" s="8"/>
    </row>
    <row r="76" spans="1:12" s="111" customFormat="1" ht="15">
      <c r="A76" s="74"/>
      <c r="B76" s="70" t="s">
        <v>264</v>
      </c>
      <c r="C76" s="76">
        <f aca="true" t="shared" si="31" ref="C76:H76">+C77+C111+C130+C131+C145+C146</f>
        <v>0</v>
      </c>
      <c r="D76" s="76">
        <f t="shared" si="31"/>
        <v>463749.8</v>
      </c>
      <c r="E76" s="76">
        <f t="shared" si="31"/>
        <v>448841.47</v>
      </c>
      <c r="F76" s="76">
        <f t="shared" si="31"/>
        <v>350519.88999999996</v>
      </c>
      <c r="G76" s="76">
        <f t="shared" si="31"/>
        <v>349090.7</v>
      </c>
      <c r="H76" s="76">
        <f t="shared" si="31"/>
        <v>43519.28</v>
      </c>
      <c r="I76" s="8"/>
      <c r="J76" s="8"/>
      <c r="K76" s="8"/>
      <c r="L76" s="8"/>
    </row>
    <row r="77" spans="1:12" ht="25.5">
      <c r="A77" s="64" t="s">
        <v>265</v>
      </c>
      <c r="B77" s="62" t="s">
        <v>266</v>
      </c>
      <c r="C77" s="63">
        <f aca="true" t="shared" si="32" ref="C77:H77">+C78+C83+C94+C109+C110</f>
        <v>0</v>
      </c>
      <c r="D77" s="63">
        <f t="shared" si="32"/>
        <v>176178.83999999997</v>
      </c>
      <c r="E77" s="63">
        <f t="shared" si="32"/>
        <v>162927.65999999997</v>
      </c>
      <c r="F77" s="63">
        <f t="shared" si="32"/>
        <v>136970.90999999997</v>
      </c>
      <c r="G77" s="63">
        <f t="shared" si="32"/>
        <v>136081.88999999998</v>
      </c>
      <c r="H77" s="63">
        <f t="shared" si="32"/>
        <v>14279.06</v>
      </c>
      <c r="I77" s="8"/>
      <c r="J77" s="8"/>
      <c r="K77" s="8"/>
      <c r="L77" s="8"/>
    </row>
    <row r="78" spans="1:12" ht="12.75">
      <c r="A78" s="74" t="s">
        <v>267</v>
      </c>
      <c r="B78" s="62" t="s">
        <v>268</v>
      </c>
      <c r="C78" s="61">
        <f aca="true" t="shared" si="33" ref="C78:H78">+C79+C81+C82+C80</f>
        <v>0</v>
      </c>
      <c r="D78" s="61">
        <f t="shared" si="33"/>
        <v>87579.2</v>
      </c>
      <c r="E78" s="61">
        <f t="shared" si="33"/>
        <v>92924.2</v>
      </c>
      <c r="F78" s="61">
        <f t="shared" si="33"/>
        <v>71643.87999999999</v>
      </c>
      <c r="G78" s="61">
        <f t="shared" si="33"/>
        <v>71032.18000000001</v>
      </c>
      <c r="H78" s="61">
        <f t="shared" si="33"/>
        <v>7155.18</v>
      </c>
      <c r="I78" s="8"/>
      <c r="J78" s="8"/>
      <c r="K78" s="8"/>
      <c r="L78" s="8"/>
    </row>
    <row r="79" spans="1:12" ht="12.75">
      <c r="A79" s="74"/>
      <c r="B79" s="65" t="s">
        <v>269</v>
      </c>
      <c r="C79" s="66"/>
      <c r="D79" s="10">
        <v>85989</v>
      </c>
      <c r="E79" s="10">
        <v>91302</v>
      </c>
      <c r="F79" s="10">
        <v>70409.68</v>
      </c>
      <c r="G79" s="7">
        <v>69804.41</v>
      </c>
      <c r="H79" s="7">
        <v>7020.54</v>
      </c>
      <c r="I79" s="8"/>
      <c r="J79" s="8"/>
      <c r="K79" s="8"/>
      <c r="L79" s="8"/>
    </row>
    <row r="80" spans="1:12" ht="12.75">
      <c r="A80" s="74"/>
      <c r="B80" s="65" t="s">
        <v>369</v>
      </c>
      <c r="C80" s="66"/>
      <c r="D80" s="10">
        <v>0</v>
      </c>
      <c r="E80" s="10">
        <v>0</v>
      </c>
      <c r="F80" s="10">
        <v>0</v>
      </c>
      <c r="G80" s="7">
        <v>0</v>
      </c>
      <c r="H80" s="7">
        <v>0</v>
      </c>
      <c r="I80" s="8"/>
      <c r="J80" s="8"/>
      <c r="K80" s="8"/>
      <c r="L80" s="8"/>
    </row>
    <row r="81" spans="1:12" s="11" customFormat="1" ht="12.75">
      <c r="A81" s="74"/>
      <c r="B81" s="65" t="s">
        <v>270</v>
      </c>
      <c r="C81" s="66"/>
      <c r="D81" s="10">
        <v>73.2</v>
      </c>
      <c r="E81" s="10">
        <v>73.2</v>
      </c>
      <c r="F81" s="10">
        <v>73.2</v>
      </c>
      <c r="G81" s="7">
        <v>73.2</v>
      </c>
      <c r="H81" s="7">
        <v>10</v>
      </c>
      <c r="I81" s="8"/>
      <c r="J81" s="8"/>
      <c r="K81" s="8"/>
      <c r="L81" s="8"/>
    </row>
    <row r="82" spans="1:12" ht="51">
      <c r="A82" s="74"/>
      <c r="B82" s="65" t="s">
        <v>271</v>
      </c>
      <c r="C82" s="66"/>
      <c r="D82" s="10">
        <v>1517</v>
      </c>
      <c r="E82" s="10">
        <v>1549</v>
      </c>
      <c r="F82" s="10">
        <v>1161</v>
      </c>
      <c r="G82" s="7">
        <v>1154.57</v>
      </c>
      <c r="H82" s="7">
        <v>124.64</v>
      </c>
      <c r="I82" s="8"/>
      <c r="J82" s="8"/>
      <c r="K82" s="8"/>
      <c r="L82" s="8"/>
    </row>
    <row r="83" spans="1:12" ht="38.25">
      <c r="A83" s="74" t="s">
        <v>272</v>
      </c>
      <c r="B83" s="62" t="s">
        <v>273</v>
      </c>
      <c r="C83" s="66">
        <f aca="true" t="shared" si="34" ref="C83:H83">C84+C85+C86+C87+C88+C89+C90+C93</f>
        <v>0</v>
      </c>
      <c r="D83" s="66">
        <f t="shared" si="34"/>
        <v>59111.20999999999</v>
      </c>
      <c r="E83" s="66">
        <f t="shared" si="34"/>
        <v>43785.759999999995</v>
      </c>
      <c r="F83" s="66">
        <f t="shared" si="34"/>
        <v>43785.759999999995</v>
      </c>
      <c r="G83" s="66">
        <f t="shared" si="34"/>
        <v>43785.42999999999</v>
      </c>
      <c r="H83" s="66">
        <f t="shared" si="34"/>
        <v>4730.449999999999</v>
      </c>
      <c r="I83" s="8"/>
      <c r="J83" s="8"/>
      <c r="K83" s="8"/>
      <c r="L83" s="8"/>
    </row>
    <row r="84" spans="1:12" ht="12.75">
      <c r="A84" s="74"/>
      <c r="B84" s="82" t="s">
        <v>274</v>
      </c>
      <c r="C84" s="66"/>
      <c r="D84" s="92">
        <v>3007.67</v>
      </c>
      <c r="E84" s="10">
        <v>2480.75</v>
      </c>
      <c r="F84" s="10">
        <v>2480.75</v>
      </c>
      <c r="G84" s="10">
        <v>2480.66</v>
      </c>
      <c r="H84" s="10">
        <v>271.67</v>
      </c>
      <c r="I84" s="8"/>
      <c r="J84" s="8"/>
      <c r="K84" s="8"/>
      <c r="L84" s="8"/>
    </row>
    <row r="85" spans="1:12" ht="25.5">
      <c r="A85" s="74"/>
      <c r="B85" s="82" t="s">
        <v>275</v>
      </c>
      <c r="C85" s="66"/>
      <c r="D85" s="92">
        <v>0</v>
      </c>
      <c r="E85" s="10">
        <v>0</v>
      </c>
      <c r="F85" s="10">
        <v>0</v>
      </c>
      <c r="G85" s="7">
        <v>0</v>
      </c>
      <c r="H85" s="7">
        <v>0</v>
      </c>
      <c r="I85" s="8"/>
      <c r="J85" s="8"/>
      <c r="K85" s="8"/>
      <c r="L85" s="8"/>
    </row>
    <row r="86" spans="1:12" ht="25.5">
      <c r="A86" s="74"/>
      <c r="B86" s="82" t="s">
        <v>276</v>
      </c>
      <c r="C86" s="66"/>
      <c r="D86" s="92">
        <v>3363.91</v>
      </c>
      <c r="E86" s="10">
        <v>3032.04</v>
      </c>
      <c r="F86" s="10">
        <v>3032.04</v>
      </c>
      <c r="G86" s="7">
        <v>3032.03</v>
      </c>
      <c r="H86" s="7">
        <v>312.57</v>
      </c>
      <c r="I86" s="8"/>
      <c r="J86" s="8"/>
      <c r="K86" s="8"/>
      <c r="L86" s="8"/>
    </row>
    <row r="87" spans="1:12" ht="12.75">
      <c r="A87" s="74"/>
      <c r="B87" s="82" t="s">
        <v>277</v>
      </c>
      <c r="C87" s="66"/>
      <c r="D87" s="92">
        <v>20332.69</v>
      </c>
      <c r="E87" s="10">
        <v>15061.9</v>
      </c>
      <c r="F87" s="10">
        <v>15061.9</v>
      </c>
      <c r="G87" s="7">
        <v>15061.9</v>
      </c>
      <c r="H87" s="7">
        <v>1727.62</v>
      </c>
      <c r="I87" s="8"/>
      <c r="J87" s="8"/>
      <c r="K87" s="8"/>
      <c r="L87" s="8"/>
    </row>
    <row r="88" spans="1:12" ht="12.75">
      <c r="A88" s="74"/>
      <c r="B88" s="86" t="s">
        <v>278</v>
      </c>
      <c r="C88" s="66"/>
      <c r="D88" s="93">
        <v>28.6</v>
      </c>
      <c r="E88" s="10">
        <v>18.76</v>
      </c>
      <c r="F88" s="10">
        <v>18.76</v>
      </c>
      <c r="G88" s="7">
        <v>18.76</v>
      </c>
      <c r="H88" s="7">
        <v>2.62</v>
      </c>
      <c r="I88" s="8"/>
      <c r="J88" s="8"/>
      <c r="K88" s="8"/>
      <c r="L88" s="8"/>
    </row>
    <row r="89" spans="1:12" ht="25.5">
      <c r="A89" s="74"/>
      <c r="B89" s="82" t="s">
        <v>279</v>
      </c>
      <c r="C89" s="66"/>
      <c r="D89" s="92">
        <v>1131.31</v>
      </c>
      <c r="E89" s="10">
        <v>690.05</v>
      </c>
      <c r="F89" s="10">
        <v>690.05</v>
      </c>
      <c r="G89" s="7">
        <v>689.84</v>
      </c>
      <c r="H89" s="7">
        <v>100.41</v>
      </c>
      <c r="I89" s="8"/>
      <c r="J89" s="8"/>
      <c r="K89" s="8"/>
      <c r="L89" s="8"/>
    </row>
    <row r="90" spans="1:12" ht="12.75">
      <c r="A90" s="74"/>
      <c r="B90" s="82" t="s">
        <v>354</v>
      </c>
      <c r="C90" s="66">
        <f aca="true" t="shared" si="35" ref="C90:H90">C91+C92</f>
        <v>0</v>
      </c>
      <c r="D90" s="66">
        <f t="shared" si="35"/>
        <v>31247.03</v>
      </c>
      <c r="E90" s="66">
        <f t="shared" si="35"/>
        <v>22502.26</v>
      </c>
      <c r="F90" s="66">
        <f t="shared" si="35"/>
        <v>22502.26</v>
      </c>
      <c r="G90" s="66">
        <f t="shared" si="35"/>
        <v>22502.239999999998</v>
      </c>
      <c r="H90" s="66">
        <f t="shared" si="35"/>
        <v>2315.56</v>
      </c>
      <c r="I90" s="8"/>
      <c r="J90" s="8"/>
      <c r="K90" s="8"/>
      <c r="L90" s="8"/>
    </row>
    <row r="91" spans="1:12" ht="12.75">
      <c r="A91" s="74"/>
      <c r="B91" s="82" t="s">
        <v>355</v>
      </c>
      <c r="C91" s="66"/>
      <c r="D91" s="92">
        <v>29400</v>
      </c>
      <c r="E91" s="10">
        <v>22116.55</v>
      </c>
      <c r="F91" s="10">
        <v>22116.55</v>
      </c>
      <c r="G91" s="7">
        <v>22116.55</v>
      </c>
      <c r="H91" s="7">
        <v>2240.67</v>
      </c>
      <c r="I91" s="8"/>
      <c r="J91" s="8"/>
      <c r="K91" s="8"/>
      <c r="L91" s="8"/>
    </row>
    <row r="92" spans="1:12" ht="12.75">
      <c r="A92" s="74"/>
      <c r="B92" s="87" t="s">
        <v>356</v>
      </c>
      <c r="C92" s="66"/>
      <c r="D92" s="94">
        <v>1847.03</v>
      </c>
      <c r="E92" s="10">
        <v>385.71</v>
      </c>
      <c r="F92" s="10">
        <v>385.71</v>
      </c>
      <c r="G92" s="7">
        <v>385.69</v>
      </c>
      <c r="H92" s="7">
        <v>74.89</v>
      </c>
      <c r="I92" s="8"/>
      <c r="J92" s="8"/>
      <c r="K92" s="8"/>
      <c r="L92" s="8"/>
    </row>
    <row r="93" spans="1:12" ht="12.75">
      <c r="A93" s="74"/>
      <c r="B93" s="87" t="s">
        <v>280</v>
      </c>
      <c r="C93" s="66"/>
      <c r="D93" s="94">
        <v>0</v>
      </c>
      <c r="E93" s="10">
        <v>0</v>
      </c>
      <c r="F93" s="10">
        <v>0</v>
      </c>
      <c r="G93" s="7">
        <v>0</v>
      </c>
      <c r="H93" s="7">
        <v>0</v>
      </c>
      <c r="I93" s="8"/>
      <c r="J93" s="8"/>
      <c r="K93" s="8"/>
      <c r="L93" s="8"/>
    </row>
    <row r="94" spans="1:12" ht="25.5">
      <c r="A94" s="74" t="s">
        <v>281</v>
      </c>
      <c r="B94" s="62" t="s">
        <v>282</v>
      </c>
      <c r="C94" s="66">
        <f aca="true" t="shared" si="36" ref="C94:H94">C95+C96+C97+C98+C99+C100+C101+C102+C103+C104</f>
        <v>0</v>
      </c>
      <c r="D94" s="66">
        <f t="shared" si="36"/>
        <v>3851.26</v>
      </c>
      <c r="E94" s="66">
        <f t="shared" si="36"/>
        <v>2664.8100000000004</v>
      </c>
      <c r="F94" s="66">
        <f t="shared" si="36"/>
        <v>2664.8100000000004</v>
      </c>
      <c r="G94" s="66">
        <f t="shared" si="36"/>
        <v>2664.76</v>
      </c>
      <c r="H94" s="66">
        <f t="shared" si="36"/>
        <v>308.78000000000003</v>
      </c>
      <c r="I94" s="8"/>
      <c r="J94" s="8"/>
      <c r="K94" s="8"/>
      <c r="L94" s="8"/>
    </row>
    <row r="95" spans="1:12" ht="12.75">
      <c r="A95" s="74"/>
      <c r="B95" s="82" t="s">
        <v>277</v>
      </c>
      <c r="C95" s="66"/>
      <c r="D95" s="92">
        <v>2855.11</v>
      </c>
      <c r="E95" s="10">
        <v>2134.84</v>
      </c>
      <c r="F95" s="10">
        <v>2134.84</v>
      </c>
      <c r="G95" s="7">
        <v>2134.83</v>
      </c>
      <c r="H95" s="7">
        <v>260.79</v>
      </c>
      <c r="I95" s="8"/>
      <c r="J95" s="8"/>
      <c r="K95" s="8"/>
      <c r="L95" s="8"/>
    </row>
    <row r="96" spans="1:255" s="11" customFormat="1" ht="25.5">
      <c r="A96" s="74"/>
      <c r="B96" s="88" t="s">
        <v>283</v>
      </c>
      <c r="C96" s="66"/>
      <c r="D96" s="95">
        <v>22.05</v>
      </c>
      <c r="E96" s="10">
        <v>7.01</v>
      </c>
      <c r="F96" s="10">
        <v>7.01</v>
      </c>
      <c r="G96" s="7">
        <v>7.01</v>
      </c>
      <c r="H96" s="7">
        <v>0</v>
      </c>
      <c r="I96" s="8"/>
      <c r="J96" s="8"/>
      <c r="K96" s="8"/>
      <c r="L96" s="8"/>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row>
    <row r="97" spans="1:255" s="11" customFormat="1" ht="12.75">
      <c r="A97" s="74"/>
      <c r="B97" s="89" t="s">
        <v>284</v>
      </c>
      <c r="C97" s="66"/>
      <c r="D97" s="96">
        <v>235.08</v>
      </c>
      <c r="E97" s="10">
        <v>140.4</v>
      </c>
      <c r="F97" s="10">
        <v>140.4</v>
      </c>
      <c r="G97" s="7">
        <v>140.38</v>
      </c>
      <c r="H97" s="7">
        <v>22.16</v>
      </c>
      <c r="I97" s="8"/>
      <c r="J97" s="8"/>
      <c r="K97" s="8"/>
      <c r="L97" s="8"/>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row>
    <row r="98" spans="1:12" s="11" customFormat="1" ht="25.5">
      <c r="A98" s="74"/>
      <c r="B98" s="89" t="s">
        <v>285</v>
      </c>
      <c r="C98" s="66"/>
      <c r="D98" s="96">
        <v>0</v>
      </c>
      <c r="E98" s="10">
        <v>0</v>
      </c>
      <c r="F98" s="10">
        <v>0</v>
      </c>
      <c r="G98" s="7">
        <v>0</v>
      </c>
      <c r="H98" s="7">
        <v>0</v>
      </c>
      <c r="I98" s="8"/>
      <c r="J98" s="8"/>
      <c r="K98" s="8"/>
      <c r="L98" s="8"/>
    </row>
    <row r="99" spans="1:12" s="11" customFormat="1" ht="25.5">
      <c r="A99" s="74"/>
      <c r="B99" s="89" t="s">
        <v>286</v>
      </c>
      <c r="C99" s="66"/>
      <c r="D99" s="96">
        <v>0</v>
      </c>
      <c r="E99" s="10">
        <v>0</v>
      </c>
      <c r="F99" s="10">
        <v>0</v>
      </c>
      <c r="G99" s="7">
        <v>0</v>
      </c>
      <c r="H99" s="7">
        <v>0</v>
      </c>
      <c r="I99" s="8"/>
      <c r="J99" s="8"/>
      <c r="K99" s="8"/>
      <c r="L99" s="8"/>
    </row>
    <row r="100" spans="1:255" ht="12.75">
      <c r="A100" s="74"/>
      <c r="B100" s="82" t="s">
        <v>274</v>
      </c>
      <c r="C100" s="66"/>
      <c r="D100" s="92">
        <v>0</v>
      </c>
      <c r="E100" s="10">
        <v>0</v>
      </c>
      <c r="F100" s="10">
        <v>0</v>
      </c>
      <c r="G100" s="7">
        <v>0</v>
      </c>
      <c r="H100" s="7">
        <v>0</v>
      </c>
      <c r="I100" s="8"/>
      <c r="J100" s="8"/>
      <c r="K100" s="8"/>
      <c r="L100" s="8"/>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row>
    <row r="101" spans="1:12" s="11" customFormat="1" ht="12.75">
      <c r="A101" s="74"/>
      <c r="B101" s="89" t="s">
        <v>287</v>
      </c>
      <c r="C101" s="66"/>
      <c r="D101" s="96">
        <v>739.02</v>
      </c>
      <c r="E101" s="10">
        <v>382.56</v>
      </c>
      <c r="F101" s="10">
        <v>382.56</v>
      </c>
      <c r="G101" s="77">
        <v>382.54</v>
      </c>
      <c r="H101" s="77">
        <v>25.83</v>
      </c>
      <c r="I101" s="8"/>
      <c r="J101" s="8"/>
      <c r="K101" s="8"/>
      <c r="L101" s="8"/>
    </row>
    <row r="102" spans="1:12" s="11" customFormat="1" ht="12.75">
      <c r="A102" s="74"/>
      <c r="B102" s="89" t="s">
        <v>288</v>
      </c>
      <c r="C102" s="66"/>
      <c r="D102" s="96">
        <v>0</v>
      </c>
      <c r="E102" s="10">
        <v>0</v>
      </c>
      <c r="F102" s="10">
        <v>0</v>
      </c>
      <c r="G102" s="77">
        <v>0</v>
      </c>
      <c r="H102" s="77">
        <v>0</v>
      </c>
      <c r="I102" s="8"/>
      <c r="J102" s="8"/>
      <c r="K102" s="8"/>
      <c r="L102" s="8"/>
    </row>
    <row r="103" spans="1:12" s="11" customFormat="1" ht="25.5">
      <c r="A103" s="74"/>
      <c r="B103" s="89" t="s">
        <v>357</v>
      </c>
      <c r="C103" s="66"/>
      <c r="D103" s="96">
        <v>0</v>
      </c>
      <c r="E103" s="10">
        <v>0</v>
      </c>
      <c r="F103" s="10">
        <v>0</v>
      </c>
      <c r="G103" s="77">
        <v>0</v>
      </c>
      <c r="H103" s="77">
        <v>0</v>
      </c>
      <c r="I103" s="8"/>
      <c r="J103" s="8"/>
      <c r="K103" s="8"/>
      <c r="L103" s="8"/>
    </row>
    <row r="104" spans="1:12" s="11" customFormat="1" ht="25.5">
      <c r="A104" s="74"/>
      <c r="B104" s="89" t="s">
        <v>358</v>
      </c>
      <c r="C104" s="66">
        <f aca="true" t="shared" si="37" ref="C104:H104">C105+C106+C107+C108</f>
        <v>0</v>
      </c>
      <c r="D104" s="66">
        <f t="shared" si="37"/>
        <v>0</v>
      </c>
      <c r="E104" s="66">
        <f t="shared" si="37"/>
        <v>0</v>
      </c>
      <c r="F104" s="66">
        <f t="shared" si="37"/>
        <v>0</v>
      </c>
      <c r="G104" s="66">
        <f t="shared" si="37"/>
        <v>0</v>
      </c>
      <c r="H104" s="66">
        <f t="shared" si="37"/>
        <v>0</v>
      </c>
      <c r="I104" s="8"/>
      <c r="J104" s="8"/>
      <c r="K104" s="8"/>
      <c r="L104" s="8"/>
    </row>
    <row r="105" spans="1:12" s="11" customFormat="1" ht="12.75">
      <c r="A105" s="74"/>
      <c r="B105" s="89" t="s">
        <v>312</v>
      </c>
      <c r="C105" s="66"/>
      <c r="D105" s="96">
        <v>0</v>
      </c>
      <c r="E105" s="10">
        <v>0</v>
      </c>
      <c r="F105" s="10">
        <v>0</v>
      </c>
      <c r="G105" s="77">
        <v>0</v>
      </c>
      <c r="H105" s="77">
        <v>0</v>
      </c>
      <c r="I105" s="8"/>
      <c r="J105" s="8"/>
      <c r="K105" s="8"/>
      <c r="L105" s="8"/>
    </row>
    <row r="106" spans="1:12" s="11" customFormat="1" ht="25.5">
      <c r="A106" s="74"/>
      <c r="B106" s="89" t="s">
        <v>313</v>
      </c>
      <c r="C106" s="66"/>
      <c r="D106" s="96">
        <v>0</v>
      </c>
      <c r="E106" s="10">
        <v>0</v>
      </c>
      <c r="F106" s="10">
        <v>0</v>
      </c>
      <c r="G106" s="77">
        <v>0</v>
      </c>
      <c r="H106" s="77">
        <v>0</v>
      </c>
      <c r="I106" s="8"/>
      <c r="J106" s="8"/>
      <c r="K106" s="8"/>
      <c r="L106" s="8"/>
    </row>
    <row r="107" spans="1:255" s="11" customFormat="1" ht="25.5">
      <c r="A107" s="74"/>
      <c r="B107" s="90" t="s">
        <v>314</v>
      </c>
      <c r="C107" s="66"/>
      <c r="D107" s="97">
        <v>0</v>
      </c>
      <c r="E107" s="10">
        <v>0</v>
      </c>
      <c r="F107" s="10">
        <v>0</v>
      </c>
      <c r="G107" s="77">
        <v>0</v>
      </c>
      <c r="H107" s="77">
        <v>0</v>
      </c>
      <c r="I107" s="8"/>
      <c r="J107" s="8"/>
      <c r="K107" s="8"/>
      <c r="L107" s="8"/>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row>
    <row r="108" spans="1:12" s="11" customFormat="1" ht="25.5">
      <c r="A108" s="74"/>
      <c r="B108" s="90" t="s">
        <v>315</v>
      </c>
      <c r="C108" s="66"/>
      <c r="D108" s="97">
        <v>0</v>
      </c>
      <c r="E108" s="10">
        <v>0</v>
      </c>
      <c r="F108" s="10">
        <v>0</v>
      </c>
      <c r="G108" s="77">
        <v>0</v>
      </c>
      <c r="H108" s="77">
        <v>0</v>
      </c>
      <c r="I108" s="8"/>
      <c r="J108" s="8"/>
      <c r="K108" s="8"/>
      <c r="L108" s="8"/>
    </row>
    <row r="109" spans="1:12" s="11" customFormat="1" ht="12.75">
      <c r="A109" s="74" t="s">
        <v>289</v>
      </c>
      <c r="B109" s="78" t="s">
        <v>350</v>
      </c>
      <c r="C109" s="61"/>
      <c r="D109" s="10">
        <v>20787.17</v>
      </c>
      <c r="E109" s="10">
        <v>18838.89</v>
      </c>
      <c r="F109" s="10">
        <v>15362.46</v>
      </c>
      <c r="G109" s="10">
        <v>15085.52</v>
      </c>
      <c r="H109" s="10">
        <v>1784.65</v>
      </c>
      <c r="I109" s="8"/>
      <c r="J109" s="8"/>
      <c r="K109" s="8"/>
      <c r="L109" s="8"/>
    </row>
    <row r="110" spans="1:255" ht="12.75">
      <c r="A110" s="74" t="s">
        <v>290</v>
      </c>
      <c r="B110" s="67" t="s">
        <v>351</v>
      </c>
      <c r="C110" s="66"/>
      <c r="D110" s="10">
        <v>4850</v>
      </c>
      <c r="E110" s="10">
        <v>4714</v>
      </c>
      <c r="F110" s="10">
        <v>3514</v>
      </c>
      <c r="G110" s="73">
        <v>3514</v>
      </c>
      <c r="H110" s="73">
        <v>300</v>
      </c>
      <c r="I110" s="8"/>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64" t="s">
        <v>291</v>
      </c>
      <c r="B111" s="62" t="s">
        <v>292</v>
      </c>
      <c r="C111" s="63">
        <f aca="true" t="shared" si="38" ref="C111:H111">+C112+C116+C119+C122+C126</f>
        <v>0</v>
      </c>
      <c r="D111" s="63">
        <f t="shared" si="38"/>
        <v>66761.19</v>
      </c>
      <c r="E111" s="63">
        <f t="shared" si="38"/>
        <v>65664.04000000001</v>
      </c>
      <c r="F111" s="63">
        <f t="shared" si="38"/>
        <v>46877.479999999996</v>
      </c>
      <c r="G111" s="63">
        <f t="shared" si="38"/>
        <v>46422.19</v>
      </c>
      <c r="H111" s="63">
        <f t="shared" si="38"/>
        <v>5286.34</v>
      </c>
      <c r="I111" s="8"/>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64" t="s">
        <v>293</v>
      </c>
      <c r="B112" s="62" t="s">
        <v>294</v>
      </c>
      <c r="C112" s="61">
        <f aca="true" t="shared" si="39" ref="C112:H112">+C113+C115+C114</f>
        <v>0</v>
      </c>
      <c r="D112" s="61">
        <f t="shared" si="39"/>
        <v>35474</v>
      </c>
      <c r="E112" s="61">
        <f t="shared" si="39"/>
        <v>35049</v>
      </c>
      <c r="F112" s="61">
        <f t="shared" si="39"/>
        <v>24665.43</v>
      </c>
      <c r="G112" s="61">
        <f t="shared" si="39"/>
        <v>24606.63</v>
      </c>
      <c r="H112" s="61">
        <f t="shared" si="39"/>
        <v>2796.15</v>
      </c>
      <c r="I112" s="8"/>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2.75">
      <c r="A113" s="74"/>
      <c r="B113" s="79" t="s">
        <v>295</v>
      </c>
      <c r="C113" s="66"/>
      <c r="D113" s="10">
        <v>33332</v>
      </c>
      <c r="E113" s="10">
        <v>32907</v>
      </c>
      <c r="F113" s="10">
        <v>23089.18</v>
      </c>
      <c r="G113" s="10">
        <v>23089.18</v>
      </c>
      <c r="H113" s="10">
        <v>2619.15</v>
      </c>
      <c r="I113" s="8"/>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2.75">
      <c r="A114" s="74"/>
      <c r="B114" s="79" t="s">
        <v>352</v>
      </c>
      <c r="C114" s="66"/>
      <c r="D114" s="10">
        <v>0</v>
      </c>
      <c r="E114" s="10">
        <v>0</v>
      </c>
      <c r="F114" s="10">
        <v>0</v>
      </c>
      <c r="G114" s="10">
        <v>0</v>
      </c>
      <c r="H114" s="10">
        <v>0</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74"/>
      <c r="B115" s="79" t="s">
        <v>296</v>
      </c>
      <c r="C115" s="66"/>
      <c r="D115" s="10">
        <v>2142</v>
      </c>
      <c r="E115" s="10">
        <v>2142</v>
      </c>
      <c r="F115" s="10">
        <v>1576.25</v>
      </c>
      <c r="G115" s="75">
        <v>1517.45</v>
      </c>
      <c r="H115" s="75">
        <v>177</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12" s="11" customFormat="1" ht="12.75">
      <c r="A116" s="74" t="s">
        <v>297</v>
      </c>
      <c r="B116" s="80" t="s">
        <v>298</v>
      </c>
      <c r="C116" s="66">
        <f aca="true" t="shared" si="40" ref="C116:H116">C117+C118</f>
        <v>0</v>
      </c>
      <c r="D116" s="66">
        <f t="shared" si="40"/>
        <v>15755</v>
      </c>
      <c r="E116" s="66">
        <f t="shared" si="40"/>
        <v>14959</v>
      </c>
      <c r="F116" s="66">
        <f t="shared" si="40"/>
        <v>10785.92</v>
      </c>
      <c r="G116" s="66">
        <f t="shared" si="40"/>
        <v>10403.37</v>
      </c>
      <c r="H116" s="66">
        <f t="shared" si="40"/>
        <v>1191.97</v>
      </c>
      <c r="I116" s="8"/>
      <c r="J116" s="8"/>
      <c r="K116" s="8"/>
      <c r="L116" s="8"/>
    </row>
    <row r="117" spans="1:255" ht="15">
      <c r="A117" s="74"/>
      <c r="B117" s="102" t="s">
        <v>269</v>
      </c>
      <c r="C117" s="66"/>
      <c r="D117" s="10">
        <v>15755</v>
      </c>
      <c r="E117" s="10">
        <v>14959</v>
      </c>
      <c r="F117" s="10">
        <v>10785.92</v>
      </c>
      <c r="G117" s="75">
        <v>10403.37</v>
      </c>
      <c r="H117" s="75">
        <v>1191.97</v>
      </c>
      <c r="I117" s="8"/>
      <c r="J117" s="8"/>
      <c r="K117" s="8"/>
      <c r="L117" s="8"/>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32" ht="15">
      <c r="A118" s="74"/>
      <c r="B118" s="102" t="s">
        <v>346</v>
      </c>
      <c r="C118" s="66"/>
      <c r="D118" s="10">
        <v>0</v>
      </c>
      <c r="E118" s="10">
        <v>0</v>
      </c>
      <c r="F118" s="10">
        <v>0</v>
      </c>
      <c r="G118" s="75">
        <v>0</v>
      </c>
      <c r="H118" s="75">
        <v>0</v>
      </c>
      <c r="I118" s="26"/>
      <c r="J118" s="26"/>
      <c r="K118" s="8"/>
      <c r="L118" s="8"/>
      <c r="M118" s="26"/>
      <c r="N118" s="26"/>
      <c r="O118" s="26"/>
      <c r="P118" s="26"/>
      <c r="Q118" s="26"/>
      <c r="R118" s="26"/>
      <c r="S118" s="26"/>
      <c r="T118" s="26"/>
      <c r="U118" s="26"/>
      <c r="V118" s="26"/>
      <c r="W118" s="26"/>
      <c r="X118" s="26"/>
      <c r="Y118" s="26"/>
      <c r="Z118" s="26"/>
      <c r="AA118" s="26"/>
      <c r="AB118" s="26"/>
      <c r="AC118" s="26"/>
      <c r="AD118" s="26"/>
      <c r="AE118" s="26"/>
      <c r="AF118" s="26"/>
    </row>
    <row r="119" spans="1:12" ht="12.75">
      <c r="A119" s="64" t="s">
        <v>299</v>
      </c>
      <c r="B119" s="81" t="s">
        <v>300</v>
      </c>
      <c r="C119" s="66">
        <f aca="true" t="shared" si="41" ref="C119:H119">+C120+C121</f>
        <v>0</v>
      </c>
      <c r="D119" s="66">
        <f t="shared" si="41"/>
        <v>2328</v>
      </c>
      <c r="E119" s="66">
        <f t="shared" si="41"/>
        <v>2310</v>
      </c>
      <c r="F119" s="66">
        <f t="shared" si="41"/>
        <v>1748.69</v>
      </c>
      <c r="G119" s="66">
        <f t="shared" si="41"/>
        <v>1734.75</v>
      </c>
      <c r="H119" s="66">
        <f t="shared" si="41"/>
        <v>240.01</v>
      </c>
      <c r="I119" s="8"/>
      <c r="J119" s="8"/>
      <c r="K119" s="8"/>
      <c r="L119" s="8"/>
    </row>
    <row r="120" spans="1:12" ht="12.75">
      <c r="A120" s="74"/>
      <c r="B120" s="79" t="s">
        <v>295</v>
      </c>
      <c r="C120" s="66"/>
      <c r="D120" s="10">
        <v>2328</v>
      </c>
      <c r="E120" s="10">
        <v>2310</v>
      </c>
      <c r="F120" s="10">
        <v>1748.69</v>
      </c>
      <c r="G120" s="7">
        <v>1734.75</v>
      </c>
      <c r="H120" s="7">
        <v>240.01</v>
      </c>
      <c r="I120" s="8"/>
      <c r="J120" s="8"/>
      <c r="K120" s="8"/>
      <c r="L120" s="8"/>
    </row>
    <row r="121" spans="1:40" ht="25.5">
      <c r="A121" s="74"/>
      <c r="B121" s="79" t="s">
        <v>301</v>
      </c>
      <c r="C121" s="66"/>
      <c r="D121" s="10">
        <v>0</v>
      </c>
      <c r="E121" s="10">
        <v>0</v>
      </c>
      <c r="F121" s="10">
        <v>0</v>
      </c>
      <c r="G121" s="7">
        <v>0</v>
      </c>
      <c r="H121" s="7">
        <v>0</v>
      </c>
      <c r="I121" s="8"/>
      <c r="J121" s="8"/>
      <c r="K121" s="8"/>
      <c r="L121" s="8"/>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row>
    <row r="122" spans="1:255" ht="25.5">
      <c r="A122" s="64" t="s">
        <v>302</v>
      </c>
      <c r="B122" s="81" t="s">
        <v>303</v>
      </c>
      <c r="C122" s="61">
        <f aca="true" t="shared" si="42" ref="C122:H122">+C123+C124+C125</f>
        <v>0</v>
      </c>
      <c r="D122" s="61">
        <f t="shared" si="42"/>
        <v>11879.19</v>
      </c>
      <c r="E122" s="61">
        <f t="shared" si="42"/>
        <v>12042.04</v>
      </c>
      <c r="F122" s="61">
        <f t="shared" si="42"/>
        <v>8757.77</v>
      </c>
      <c r="G122" s="61">
        <f t="shared" si="42"/>
        <v>8757.77</v>
      </c>
      <c r="H122" s="61">
        <f t="shared" si="42"/>
        <v>947.61</v>
      </c>
      <c r="I122" s="8"/>
      <c r="J122" s="8"/>
      <c r="K122" s="8"/>
      <c r="L122" s="8"/>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c r="IU122" s="11"/>
    </row>
    <row r="123" spans="1:12" ht="12.75">
      <c r="A123" s="74"/>
      <c r="B123" s="65" t="s">
        <v>341</v>
      </c>
      <c r="C123" s="66"/>
      <c r="D123" s="10">
        <v>11835</v>
      </c>
      <c r="E123" s="10">
        <v>12007</v>
      </c>
      <c r="F123" s="10">
        <v>8722.73</v>
      </c>
      <c r="G123" s="7">
        <v>8722.73</v>
      </c>
      <c r="H123" s="7">
        <v>943.75</v>
      </c>
      <c r="K123" s="8"/>
      <c r="L123" s="8"/>
    </row>
    <row r="124" spans="1:12" ht="25.5">
      <c r="A124" s="74"/>
      <c r="B124" s="65" t="s">
        <v>342</v>
      </c>
      <c r="C124" s="66"/>
      <c r="D124" s="10">
        <v>0</v>
      </c>
      <c r="E124" s="10">
        <v>0</v>
      </c>
      <c r="F124" s="10">
        <v>0</v>
      </c>
      <c r="G124" s="10">
        <v>0</v>
      </c>
      <c r="H124" s="10">
        <v>0</v>
      </c>
      <c r="K124" s="8"/>
      <c r="L124" s="8"/>
    </row>
    <row r="125" spans="1:12" ht="25.5">
      <c r="A125" s="74"/>
      <c r="B125" s="65" t="s">
        <v>304</v>
      </c>
      <c r="C125" s="66"/>
      <c r="D125" s="10">
        <v>44.19</v>
      </c>
      <c r="E125" s="10">
        <v>35.04</v>
      </c>
      <c r="F125" s="10">
        <v>35.04</v>
      </c>
      <c r="G125" s="7">
        <v>35.04</v>
      </c>
      <c r="H125" s="7">
        <v>3.86</v>
      </c>
      <c r="K125" s="8"/>
      <c r="L125" s="8"/>
    </row>
    <row r="126" spans="1:12" ht="25.5">
      <c r="A126" s="64" t="s">
        <v>305</v>
      </c>
      <c r="B126" s="81" t="s">
        <v>306</v>
      </c>
      <c r="C126" s="66">
        <f aca="true" t="shared" si="43" ref="C126:H126">+C127+C129+C128</f>
        <v>0</v>
      </c>
      <c r="D126" s="66">
        <f t="shared" si="43"/>
        <v>1325</v>
      </c>
      <c r="E126" s="66">
        <f t="shared" si="43"/>
        <v>1304</v>
      </c>
      <c r="F126" s="66">
        <f t="shared" si="43"/>
        <v>919.67</v>
      </c>
      <c r="G126" s="66">
        <f t="shared" si="43"/>
        <v>919.67</v>
      </c>
      <c r="H126" s="66">
        <f t="shared" si="43"/>
        <v>110.6</v>
      </c>
      <c r="K126" s="8"/>
      <c r="L126" s="8"/>
    </row>
    <row r="127" spans="1:12" ht="12.75">
      <c r="A127" s="64"/>
      <c r="B127" s="79" t="s">
        <v>295</v>
      </c>
      <c r="C127" s="66"/>
      <c r="D127" s="10">
        <v>1325</v>
      </c>
      <c r="E127" s="10">
        <v>1304</v>
      </c>
      <c r="F127" s="10">
        <v>919.67</v>
      </c>
      <c r="G127" s="7">
        <v>919.67</v>
      </c>
      <c r="H127" s="7">
        <v>110.6</v>
      </c>
      <c r="K127" s="8"/>
      <c r="L127" s="8"/>
    </row>
    <row r="128" spans="1:12" ht="15">
      <c r="A128" s="64"/>
      <c r="B128" s="102" t="s">
        <v>346</v>
      </c>
      <c r="C128" s="66"/>
      <c r="D128" s="10">
        <v>0</v>
      </c>
      <c r="E128" s="10">
        <v>0</v>
      </c>
      <c r="F128" s="10">
        <v>0</v>
      </c>
      <c r="G128" s="7">
        <v>0</v>
      </c>
      <c r="H128" s="7">
        <v>0</v>
      </c>
      <c r="I128" s="26"/>
      <c r="J128" s="26"/>
      <c r="K128" s="8"/>
      <c r="L128" s="8"/>
    </row>
    <row r="129" spans="1:12" ht="25.5">
      <c r="A129" s="74"/>
      <c r="B129" s="79" t="s">
        <v>301</v>
      </c>
      <c r="C129" s="66"/>
      <c r="D129" s="10">
        <v>0</v>
      </c>
      <c r="E129" s="10">
        <v>0</v>
      </c>
      <c r="F129" s="10">
        <v>0</v>
      </c>
      <c r="G129" s="7">
        <v>0</v>
      </c>
      <c r="H129" s="7">
        <v>0</v>
      </c>
      <c r="I129" s="26"/>
      <c r="J129" s="26"/>
      <c r="K129" s="8"/>
      <c r="L129" s="8"/>
    </row>
    <row r="130" spans="1:12" ht="12.75">
      <c r="A130" s="64" t="s">
        <v>307</v>
      </c>
      <c r="B130" s="62" t="s">
        <v>353</v>
      </c>
      <c r="C130" s="66"/>
      <c r="D130" s="66">
        <v>0</v>
      </c>
      <c r="E130" s="66">
        <v>0</v>
      </c>
      <c r="F130" s="66">
        <v>0</v>
      </c>
      <c r="G130" s="66">
        <v>0</v>
      </c>
      <c r="H130" s="66">
        <v>0</v>
      </c>
      <c r="I130" s="26"/>
      <c r="J130" s="26"/>
      <c r="K130" s="8"/>
      <c r="L130" s="8"/>
    </row>
    <row r="131" spans="1:12" ht="12.75">
      <c r="A131" s="64" t="s">
        <v>308</v>
      </c>
      <c r="B131" s="62" t="s">
        <v>309</v>
      </c>
      <c r="C131" s="63">
        <f aca="true" t="shared" si="44" ref="C131:H131">+C132+C142</f>
        <v>0</v>
      </c>
      <c r="D131" s="63">
        <f t="shared" si="44"/>
        <v>207525</v>
      </c>
      <c r="E131" s="63">
        <f t="shared" si="44"/>
        <v>206889</v>
      </c>
      <c r="F131" s="63">
        <f t="shared" si="44"/>
        <v>153732.28999999998</v>
      </c>
      <c r="G131" s="63">
        <f t="shared" si="44"/>
        <v>153647.42</v>
      </c>
      <c r="H131" s="63">
        <f t="shared" si="44"/>
        <v>17214.47</v>
      </c>
      <c r="I131" s="26"/>
      <c r="J131" s="26"/>
      <c r="K131" s="8"/>
      <c r="L131" s="8"/>
    </row>
    <row r="132" spans="1:12" ht="12.75">
      <c r="A132" s="74" t="s">
        <v>310</v>
      </c>
      <c r="B132" s="67" t="s">
        <v>311</v>
      </c>
      <c r="C132" s="66">
        <f aca="true" t="shared" si="45" ref="C132:H132">C133+C136+C135+C141+C134</f>
        <v>0</v>
      </c>
      <c r="D132" s="66">
        <f t="shared" si="45"/>
        <v>207525</v>
      </c>
      <c r="E132" s="66">
        <f t="shared" si="45"/>
        <v>206889</v>
      </c>
      <c r="F132" s="66">
        <f t="shared" si="45"/>
        <v>153732.28999999998</v>
      </c>
      <c r="G132" s="66">
        <f t="shared" si="45"/>
        <v>153647.42</v>
      </c>
      <c r="H132" s="66">
        <f t="shared" si="45"/>
        <v>17214.47</v>
      </c>
      <c r="I132" s="26"/>
      <c r="J132" s="26"/>
      <c r="K132" s="8"/>
      <c r="L132" s="8"/>
    </row>
    <row r="133" spans="1:12" ht="12.75">
      <c r="A133" s="74"/>
      <c r="B133" s="65" t="s">
        <v>269</v>
      </c>
      <c r="C133" s="66"/>
      <c r="D133" s="10">
        <v>177793</v>
      </c>
      <c r="E133" s="10">
        <v>177155</v>
      </c>
      <c r="F133" s="10">
        <v>131446.96</v>
      </c>
      <c r="G133" s="7">
        <v>131446.94</v>
      </c>
      <c r="H133" s="7">
        <v>14815.93</v>
      </c>
      <c r="K133" s="8"/>
      <c r="L133" s="8"/>
    </row>
    <row r="134" spans="1:12" ht="15">
      <c r="A134" s="74"/>
      <c r="B134" s="102" t="s">
        <v>346</v>
      </c>
      <c r="C134" s="66"/>
      <c r="D134" s="10">
        <v>29732</v>
      </c>
      <c r="E134" s="10">
        <v>29734</v>
      </c>
      <c r="F134" s="10">
        <v>22285.33</v>
      </c>
      <c r="G134" s="7">
        <v>22200.48</v>
      </c>
      <c r="H134" s="7">
        <v>2398.54</v>
      </c>
      <c r="K134" s="8"/>
      <c r="L134" s="8"/>
    </row>
    <row r="135" spans="1:12" ht="25.5">
      <c r="A135" s="74"/>
      <c r="B135" s="82" t="s">
        <v>343</v>
      </c>
      <c r="C135" s="66"/>
      <c r="D135" s="10">
        <v>0</v>
      </c>
      <c r="E135" s="10">
        <v>0</v>
      </c>
      <c r="F135" s="10">
        <v>0</v>
      </c>
      <c r="G135" s="7">
        <v>0</v>
      </c>
      <c r="H135" s="7">
        <v>0</v>
      </c>
      <c r="K135" s="8"/>
      <c r="L135" s="8"/>
    </row>
    <row r="136" spans="1:12" ht="25.5">
      <c r="A136" s="74"/>
      <c r="B136" s="82" t="s">
        <v>358</v>
      </c>
      <c r="C136" s="66">
        <f aca="true" t="shared" si="46" ref="C136:H136">C137+C138+C139+C140</f>
        <v>0</v>
      </c>
      <c r="D136" s="66">
        <f t="shared" si="46"/>
        <v>0</v>
      </c>
      <c r="E136" s="66">
        <f t="shared" si="46"/>
        <v>0</v>
      </c>
      <c r="F136" s="66">
        <f t="shared" si="46"/>
        <v>0</v>
      </c>
      <c r="G136" s="66">
        <v>0</v>
      </c>
      <c r="H136" s="66">
        <f t="shared" si="46"/>
        <v>0</v>
      </c>
      <c r="K136" s="8"/>
      <c r="L136" s="8"/>
    </row>
    <row r="137" spans="1:12" ht="12.75">
      <c r="A137" s="74"/>
      <c r="B137" s="82" t="s">
        <v>312</v>
      </c>
      <c r="C137" s="66"/>
      <c r="D137" s="66">
        <v>0</v>
      </c>
      <c r="E137" s="66">
        <v>0</v>
      </c>
      <c r="F137" s="66">
        <v>0</v>
      </c>
      <c r="G137" s="66">
        <v>0</v>
      </c>
      <c r="H137" s="66">
        <v>0</v>
      </c>
      <c r="K137" s="8"/>
      <c r="L137" s="8"/>
    </row>
    <row r="138" spans="1:12" ht="25.5">
      <c r="A138" s="74"/>
      <c r="B138" s="82" t="s">
        <v>313</v>
      </c>
      <c r="C138" s="66"/>
      <c r="D138" s="66">
        <v>0</v>
      </c>
      <c r="E138" s="66">
        <v>0</v>
      </c>
      <c r="F138" s="66">
        <v>0</v>
      </c>
      <c r="G138" s="66">
        <v>0</v>
      </c>
      <c r="H138" s="66">
        <v>0</v>
      </c>
      <c r="K138" s="8"/>
      <c r="L138" s="8"/>
    </row>
    <row r="139" spans="1:12" ht="25.5">
      <c r="A139" s="74"/>
      <c r="B139" s="82" t="s">
        <v>314</v>
      </c>
      <c r="C139" s="66"/>
      <c r="D139" s="66">
        <v>0</v>
      </c>
      <c r="E139" s="66">
        <v>0</v>
      </c>
      <c r="F139" s="66">
        <v>0</v>
      </c>
      <c r="G139" s="66">
        <v>0</v>
      </c>
      <c r="H139" s="66">
        <v>0</v>
      </c>
      <c r="K139" s="8"/>
      <c r="L139" s="8"/>
    </row>
    <row r="140" spans="1:12" ht="25.5">
      <c r="A140" s="74"/>
      <c r="B140" s="82" t="s">
        <v>315</v>
      </c>
      <c r="C140" s="66"/>
      <c r="D140" s="66">
        <v>0</v>
      </c>
      <c r="E140" s="66">
        <v>0</v>
      </c>
      <c r="F140" s="66">
        <v>0</v>
      </c>
      <c r="G140" s="66">
        <v>0</v>
      </c>
      <c r="H140" s="66">
        <v>0</v>
      </c>
      <c r="K140" s="8"/>
      <c r="L140" s="8"/>
    </row>
    <row r="141" spans="1:12" ht="25.5">
      <c r="A141" s="74"/>
      <c r="B141" s="91" t="s">
        <v>344</v>
      </c>
      <c r="C141" s="66"/>
      <c r="D141" s="10">
        <v>0</v>
      </c>
      <c r="E141" s="10">
        <v>0</v>
      </c>
      <c r="F141" s="10">
        <v>0</v>
      </c>
      <c r="G141" s="7">
        <v>0</v>
      </c>
      <c r="H141" s="7">
        <v>0</v>
      </c>
      <c r="K141" s="8"/>
      <c r="L141" s="8"/>
    </row>
    <row r="142" spans="1:12" ht="12.75">
      <c r="A142" s="74" t="s">
        <v>316</v>
      </c>
      <c r="B142" s="67" t="s">
        <v>317</v>
      </c>
      <c r="C142" s="66">
        <f aca="true" t="shared" si="47" ref="C142:H142">C143+C144</f>
        <v>0</v>
      </c>
      <c r="D142" s="66">
        <f t="shared" si="47"/>
        <v>0</v>
      </c>
      <c r="E142" s="66">
        <f t="shared" si="47"/>
        <v>0</v>
      </c>
      <c r="F142" s="66">
        <f t="shared" si="47"/>
        <v>0</v>
      </c>
      <c r="G142" s="66">
        <f t="shared" si="47"/>
        <v>0</v>
      </c>
      <c r="H142" s="66">
        <f t="shared" si="47"/>
        <v>0</v>
      </c>
      <c r="K142" s="8"/>
      <c r="L142" s="8"/>
    </row>
    <row r="143" spans="1:12" ht="15">
      <c r="A143" s="74"/>
      <c r="B143" s="102" t="s">
        <v>269</v>
      </c>
      <c r="C143" s="66"/>
      <c r="D143" s="10">
        <v>0</v>
      </c>
      <c r="E143" s="10">
        <v>0</v>
      </c>
      <c r="F143" s="10">
        <v>0</v>
      </c>
      <c r="G143" s="10">
        <v>0</v>
      </c>
      <c r="H143" s="10">
        <v>0</v>
      </c>
      <c r="I143" s="26"/>
      <c r="K143" s="8"/>
      <c r="L143" s="8"/>
    </row>
    <row r="144" spans="1:12" ht="15">
      <c r="A144" s="74"/>
      <c r="B144" s="102" t="s">
        <v>346</v>
      </c>
      <c r="C144" s="66"/>
      <c r="D144" s="10">
        <v>0</v>
      </c>
      <c r="E144" s="10">
        <v>0</v>
      </c>
      <c r="F144" s="10">
        <v>0</v>
      </c>
      <c r="G144" s="10">
        <v>0</v>
      </c>
      <c r="H144" s="10">
        <v>0</v>
      </c>
      <c r="I144" s="26"/>
      <c r="J144" s="26"/>
      <c r="K144" s="8"/>
      <c r="L144" s="8"/>
    </row>
    <row r="145" spans="1:12" ht="12.75">
      <c r="A145" s="64" t="s">
        <v>318</v>
      </c>
      <c r="B145" s="62" t="s">
        <v>319</v>
      </c>
      <c r="C145" s="66"/>
      <c r="D145" s="10">
        <v>1631</v>
      </c>
      <c r="E145" s="10">
        <v>1707</v>
      </c>
      <c r="F145" s="10">
        <v>1295.33</v>
      </c>
      <c r="G145" s="10">
        <v>1295.33</v>
      </c>
      <c r="H145" s="10">
        <v>155.35</v>
      </c>
      <c r="I145" s="26"/>
      <c r="J145" s="26"/>
      <c r="K145" s="8"/>
      <c r="L145" s="8"/>
    </row>
    <row r="146" spans="1:12" ht="25.5">
      <c r="A146" s="64" t="s">
        <v>320</v>
      </c>
      <c r="B146" s="62" t="s">
        <v>361</v>
      </c>
      <c r="C146" s="66"/>
      <c r="D146" s="10">
        <v>11653.77</v>
      </c>
      <c r="E146" s="10">
        <v>11653.77</v>
      </c>
      <c r="F146" s="10">
        <v>11643.88</v>
      </c>
      <c r="G146" s="10">
        <v>11643.87</v>
      </c>
      <c r="H146" s="10">
        <v>6584.06</v>
      </c>
      <c r="I146" s="26"/>
      <c r="J146" s="26"/>
      <c r="K146" s="8"/>
      <c r="L146" s="8"/>
    </row>
    <row r="147" spans="1:12" ht="25.5">
      <c r="A147" s="64" t="s">
        <v>364</v>
      </c>
      <c r="B147" s="62" t="s">
        <v>360</v>
      </c>
      <c r="C147" s="66">
        <f>C148</f>
        <v>0</v>
      </c>
      <c r="D147" s="66">
        <f aca="true" t="shared" si="48" ref="D147:H148">D148</f>
        <v>1867</v>
      </c>
      <c r="E147" s="66">
        <f t="shared" si="48"/>
        <v>1867</v>
      </c>
      <c r="F147" s="66">
        <f t="shared" si="48"/>
        <v>1867</v>
      </c>
      <c r="G147" s="66">
        <f t="shared" si="48"/>
        <v>1763.39</v>
      </c>
      <c r="H147" s="66">
        <f t="shared" si="48"/>
        <v>1763.39</v>
      </c>
      <c r="I147" s="26"/>
      <c r="J147" s="26"/>
      <c r="K147" s="8"/>
      <c r="L147" s="8"/>
    </row>
    <row r="148" spans="1:12" ht="12.75">
      <c r="A148" s="64" t="s">
        <v>365</v>
      </c>
      <c r="B148" s="62" t="s">
        <v>362</v>
      </c>
      <c r="C148" s="66">
        <f>C149</f>
        <v>0</v>
      </c>
      <c r="D148" s="66">
        <f t="shared" si="48"/>
        <v>1867</v>
      </c>
      <c r="E148" s="66">
        <f t="shared" si="48"/>
        <v>1867</v>
      </c>
      <c r="F148" s="66">
        <f t="shared" si="48"/>
        <v>1867</v>
      </c>
      <c r="G148" s="66">
        <f t="shared" si="48"/>
        <v>1763.39</v>
      </c>
      <c r="H148" s="66">
        <f t="shared" si="48"/>
        <v>1763.39</v>
      </c>
      <c r="I148" s="26"/>
      <c r="J148" s="26"/>
      <c r="K148" s="8"/>
      <c r="L148" s="8"/>
    </row>
    <row r="149" spans="1:12" ht="38.25">
      <c r="A149" s="64" t="s">
        <v>366</v>
      </c>
      <c r="B149" s="62" t="s">
        <v>363</v>
      </c>
      <c r="C149" s="66"/>
      <c r="D149" s="10">
        <v>1867</v>
      </c>
      <c r="E149" s="10">
        <v>1867</v>
      </c>
      <c r="F149" s="10">
        <v>1867</v>
      </c>
      <c r="G149" s="10">
        <v>1763.39</v>
      </c>
      <c r="H149" s="10">
        <v>1763.39</v>
      </c>
      <c r="I149" s="26"/>
      <c r="J149" s="26"/>
      <c r="K149" s="8"/>
      <c r="L149" s="8"/>
    </row>
    <row r="150" spans="1:12" ht="12.75">
      <c r="A150" s="64">
        <v>68.05</v>
      </c>
      <c r="B150" s="83" t="s">
        <v>321</v>
      </c>
      <c r="C150" s="72">
        <f>+C151</f>
        <v>0</v>
      </c>
      <c r="D150" s="72">
        <f aca="true" t="shared" si="49" ref="D150:H152">+D151</f>
        <v>0</v>
      </c>
      <c r="E150" s="72">
        <f t="shared" si="49"/>
        <v>26512</v>
      </c>
      <c r="F150" s="72">
        <f t="shared" si="49"/>
        <v>19814.54</v>
      </c>
      <c r="G150" s="72">
        <f t="shared" si="49"/>
        <v>19814.28</v>
      </c>
      <c r="H150" s="72">
        <f t="shared" si="49"/>
        <v>2247.09</v>
      </c>
      <c r="I150" s="26"/>
      <c r="J150" s="26"/>
      <c r="K150" s="8"/>
      <c r="L150" s="8"/>
    </row>
    <row r="151" spans="1:12" ht="12.75">
      <c r="A151" s="64" t="s">
        <v>322</v>
      </c>
      <c r="B151" s="83" t="s">
        <v>152</v>
      </c>
      <c r="C151" s="72">
        <f>+C152</f>
        <v>0</v>
      </c>
      <c r="D151" s="72">
        <f t="shared" si="49"/>
        <v>0</v>
      </c>
      <c r="E151" s="72">
        <f t="shared" si="49"/>
        <v>26512</v>
      </c>
      <c r="F151" s="72">
        <f t="shared" si="49"/>
        <v>19814.54</v>
      </c>
      <c r="G151" s="72">
        <f t="shared" si="49"/>
        <v>19814.28</v>
      </c>
      <c r="H151" s="72">
        <f t="shared" si="49"/>
        <v>2247.09</v>
      </c>
      <c r="I151" s="26"/>
      <c r="J151" s="26"/>
      <c r="K151" s="8"/>
      <c r="L151" s="8"/>
    </row>
    <row r="152" spans="1:12" ht="12.75">
      <c r="A152" s="64" t="s">
        <v>323</v>
      </c>
      <c r="B152" s="62" t="s">
        <v>338</v>
      </c>
      <c r="C152" s="72">
        <f>+C153</f>
        <v>0</v>
      </c>
      <c r="D152" s="72">
        <f t="shared" si="49"/>
        <v>0</v>
      </c>
      <c r="E152" s="72">
        <f t="shared" si="49"/>
        <v>26512</v>
      </c>
      <c r="F152" s="72">
        <f t="shared" si="49"/>
        <v>19814.54</v>
      </c>
      <c r="G152" s="72">
        <f t="shared" si="49"/>
        <v>19814.28</v>
      </c>
      <c r="H152" s="72">
        <f t="shared" si="49"/>
        <v>2247.09</v>
      </c>
      <c r="I152" s="26"/>
      <c r="K152" s="8"/>
      <c r="L152" s="8"/>
    </row>
    <row r="153" spans="1:12" ht="12.75">
      <c r="A153" s="74" t="s">
        <v>324</v>
      </c>
      <c r="B153" s="84" t="s">
        <v>325</v>
      </c>
      <c r="C153" s="63">
        <f aca="true" t="shared" si="50" ref="C153:H153">C154</f>
        <v>0</v>
      </c>
      <c r="D153" s="63">
        <f t="shared" si="50"/>
        <v>0</v>
      </c>
      <c r="E153" s="63">
        <f t="shared" si="50"/>
        <v>26512</v>
      </c>
      <c r="F153" s="63">
        <f t="shared" si="50"/>
        <v>19814.54</v>
      </c>
      <c r="G153" s="63">
        <f t="shared" si="50"/>
        <v>19814.28</v>
      </c>
      <c r="H153" s="63">
        <f t="shared" si="50"/>
        <v>2247.09</v>
      </c>
      <c r="I153" s="26"/>
      <c r="K153" s="8"/>
      <c r="L153" s="8"/>
    </row>
    <row r="154" spans="1:12" ht="12.75">
      <c r="A154" s="74" t="s">
        <v>326</v>
      </c>
      <c r="B154" s="84" t="s">
        <v>327</v>
      </c>
      <c r="C154" s="63">
        <f aca="true" t="shared" si="51" ref="C154:H154">C156+C157</f>
        <v>0</v>
      </c>
      <c r="D154" s="63">
        <f t="shared" si="51"/>
        <v>0</v>
      </c>
      <c r="E154" s="63">
        <f t="shared" si="51"/>
        <v>26512</v>
      </c>
      <c r="F154" s="63">
        <f t="shared" si="51"/>
        <v>19814.54</v>
      </c>
      <c r="G154" s="63">
        <f t="shared" si="51"/>
        <v>19814.28</v>
      </c>
      <c r="H154" s="63">
        <f t="shared" si="51"/>
        <v>2247.09</v>
      </c>
      <c r="I154" s="26"/>
      <c r="K154" s="8"/>
      <c r="L154" s="8"/>
    </row>
    <row r="155" spans="1:8" ht="12.75">
      <c r="A155" s="64" t="s">
        <v>328</v>
      </c>
      <c r="B155" s="83" t="s">
        <v>329</v>
      </c>
      <c r="C155" s="63">
        <f aca="true" t="shared" si="52" ref="C155:H155">C156</f>
        <v>0</v>
      </c>
      <c r="D155" s="63">
        <f t="shared" si="52"/>
        <v>0</v>
      </c>
      <c r="E155" s="63">
        <f t="shared" si="52"/>
        <v>16660</v>
      </c>
      <c r="F155" s="63">
        <f t="shared" si="52"/>
        <v>12442</v>
      </c>
      <c r="G155" s="63">
        <f t="shared" si="52"/>
        <v>12441.74</v>
      </c>
      <c r="H155" s="63">
        <f t="shared" si="52"/>
        <v>1557.38</v>
      </c>
    </row>
    <row r="156" spans="1:8" ht="12.75">
      <c r="A156" s="74" t="s">
        <v>330</v>
      </c>
      <c r="B156" s="84" t="s">
        <v>331</v>
      </c>
      <c r="C156" s="66"/>
      <c r="D156" s="10">
        <v>0</v>
      </c>
      <c r="E156" s="10">
        <v>16660</v>
      </c>
      <c r="F156" s="10">
        <v>12442</v>
      </c>
      <c r="G156" s="7">
        <v>12441.74</v>
      </c>
      <c r="H156" s="7">
        <v>1557.38</v>
      </c>
    </row>
    <row r="157" spans="1:8" ht="12.75">
      <c r="A157" s="74" t="s">
        <v>332</v>
      </c>
      <c r="B157" s="84" t="s">
        <v>333</v>
      </c>
      <c r="C157" s="66"/>
      <c r="D157" s="10">
        <v>0</v>
      </c>
      <c r="E157" s="10">
        <v>9852</v>
      </c>
      <c r="F157" s="10">
        <v>7372.54</v>
      </c>
      <c r="G157" s="7">
        <v>7372.54</v>
      </c>
      <c r="H157" s="7">
        <v>689.71</v>
      </c>
    </row>
    <row r="158" spans="1:8" ht="12.75">
      <c r="A158" s="64" t="s">
        <v>334</v>
      </c>
      <c r="B158" s="62" t="s">
        <v>335</v>
      </c>
      <c r="C158" s="63">
        <f aca="true" t="shared" si="53" ref="C158:H158">+C159</f>
        <v>0</v>
      </c>
      <c r="D158" s="63">
        <f t="shared" si="53"/>
        <v>0</v>
      </c>
      <c r="E158" s="63">
        <f t="shared" si="53"/>
        <v>0</v>
      </c>
      <c r="F158" s="63">
        <f t="shared" si="53"/>
        <v>0</v>
      </c>
      <c r="G158" s="63">
        <f t="shared" si="53"/>
        <v>0</v>
      </c>
      <c r="H158" s="63">
        <f t="shared" si="53"/>
        <v>0</v>
      </c>
    </row>
    <row r="159" spans="1:8" ht="25.5">
      <c r="A159" s="74" t="s">
        <v>336</v>
      </c>
      <c r="B159" s="67" t="s">
        <v>337</v>
      </c>
      <c r="C159" s="85"/>
      <c r="D159" s="10">
        <v>0</v>
      </c>
      <c r="E159" s="10">
        <v>0</v>
      </c>
      <c r="F159" s="10">
        <v>0</v>
      </c>
      <c r="G159" s="7">
        <v>0</v>
      </c>
      <c r="H159" s="7">
        <v>0</v>
      </c>
    </row>
  </sheetData>
  <sheetProtection/>
  <protectedRanges>
    <protectedRange sqref="B2:B3 C1:C3" name="Zonă1_1"/>
    <protectedRange sqref="G32:H35 G125:H125 G61:H61 G26:H30 G95:H103 G85:H89 G54:H58 G69:H73 G79:H82 G47:H49 G39:H44 G123:H123 G91:H93 G105:H108 G113:H114"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vioricav</cp:lastModifiedBy>
  <cp:lastPrinted>2016-10-18T07:01:09Z</cp:lastPrinted>
  <dcterms:created xsi:type="dcterms:W3CDTF">2015-02-12T11:23:55Z</dcterms:created>
  <dcterms:modified xsi:type="dcterms:W3CDTF">2016-10-18T07:02:11Z</dcterms:modified>
  <cp:category/>
  <cp:version/>
  <cp:contentType/>
  <cp:contentStatus/>
</cp:coreProperties>
</file>